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LICITAÇÃO 2025\CONCORRENCIA\SISTEMA DE AGUA POTAVEL\"/>
    </mc:Choice>
  </mc:AlternateContent>
  <xr:revisionPtr revIDLastSave="0" documentId="8_{2C2376D1-47B5-48B2-9FD2-EF02E0E6F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IA ORÇAMENTÁRIA" sheetId="3" r:id="rId1"/>
    <sheet name="cronograma" sheetId="4" r:id="rId2"/>
  </sheets>
  <externalReferences>
    <externalReference r:id="rId3"/>
    <externalReference r:id="rId4"/>
  </externalReferences>
  <definedNames>
    <definedName name="_xlnm.Print_Area" localSheetId="0">'PLANILIA ORÇAMENTÁRIA'!$A$1:$K$134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F6" i="3"/>
  <c r="B13" i="4" l="1"/>
  <c r="B14" i="4"/>
  <c r="B15" i="4"/>
  <c r="B16" i="4"/>
  <c r="B18" i="4"/>
  <c r="B17" i="4"/>
  <c r="B10" i="4"/>
  <c r="B12" i="4"/>
  <c r="D7" i="4" l="1"/>
  <c r="F16" i="4" l="1"/>
  <c r="N16" i="4" l="1"/>
  <c r="H16" i="4"/>
  <c r="L16" i="4"/>
  <c r="J16" i="4"/>
  <c r="F11" i="4" l="1"/>
  <c r="H11" i="4" l="1"/>
  <c r="J11" i="4"/>
  <c r="F10" i="4" l="1"/>
  <c r="J10" i="4"/>
  <c r="H10" i="4"/>
  <c r="F17" i="4" l="1"/>
  <c r="L17" i="4"/>
  <c r="J17" i="4"/>
  <c r="N17" i="4"/>
  <c r="H17" i="4"/>
  <c r="F14" i="4" l="1"/>
  <c r="F12" i="4"/>
  <c r="L12" i="4" l="1"/>
  <c r="H12" i="4"/>
  <c r="N12" i="4" s="1"/>
  <c r="J12" i="4"/>
  <c r="N14" i="4"/>
  <c r="J14" i="4"/>
  <c r="L14" i="4"/>
  <c r="H14" i="4"/>
  <c r="F18" i="4" l="1"/>
  <c r="N18" i="4" l="1"/>
  <c r="L18" i="4"/>
  <c r="H18" i="4"/>
  <c r="J18" i="4"/>
  <c r="F15" i="4" l="1"/>
  <c r="J15" i="4" l="1"/>
  <c r="N15" i="4"/>
  <c r="L15" i="4"/>
  <c r="H15" i="4"/>
  <c r="H131" i="3" l="1"/>
  <c r="F13" i="4"/>
  <c r="F19" i="4" s="1"/>
  <c r="G11" i="4" s="1"/>
  <c r="H13" i="4" l="1"/>
  <c r="H19" i="4" s="1"/>
  <c r="J13" i="4"/>
  <c r="J19" i="4" s="1"/>
  <c r="N13" i="4"/>
  <c r="N19" i="4" s="1"/>
  <c r="L13" i="4"/>
  <c r="L19" i="4" s="1"/>
  <c r="G19" i="4" l="1"/>
  <c r="G16" i="4"/>
  <c r="G13" i="4"/>
  <c r="G18" i="4"/>
  <c r="G15" i="4"/>
  <c r="G10" i="4"/>
  <c r="G14" i="4"/>
  <c r="G12" i="4"/>
  <c r="G17" i="4"/>
</calcChain>
</file>

<file path=xl/sharedStrings.xml><?xml version="1.0" encoding="utf-8"?>
<sst xmlns="http://schemas.openxmlformats.org/spreadsheetml/2006/main" count="532" uniqueCount="286">
  <si>
    <t>Obra</t>
  </si>
  <si>
    <t>Bancos</t>
  </si>
  <si>
    <t>B.D.I.</t>
  </si>
  <si>
    <t>Encargos Sociais</t>
  </si>
  <si>
    <t>REDE ABASTECIMENTO SIMPLIFICADO BAIRRO DOS ALVES</t>
  </si>
  <si>
    <t>SINAPI - 7/2024 - Paraná</t>
  </si>
  <si>
    <t>Não Desonerado: embutido nos preços unitário dos insumos de mão de obra, de acordo com as bases.</t>
  </si>
  <si>
    <t>MED 01</t>
  </si>
  <si>
    <t>DATA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</si>
  <si>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</si>
  <si>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</si>
  <si>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</si>
  <si>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</si>
  <si>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</si>
  <si>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</si>
  <si>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</si>
  <si>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</si>
  <si>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</si>
  <si>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</si>
  <si>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1</t>
  </si>
  <si>
    <t>1.1</t>
  </si>
  <si>
    <t>SINAPI</t>
  </si>
  <si>
    <t>m2</t>
  </si>
  <si>
    <t>1.2</t>
  </si>
  <si>
    <t>UN</t>
  </si>
  <si>
    <t>1.3</t>
  </si>
  <si>
    <t>1.4</t>
  </si>
  <si>
    <t>94319</t>
  </si>
  <si>
    <t>ATERRO MANUAL DE VALAS COM SOLO ARGILO-ARENOSO E COMPACTAÇÃO MECANIZADA. AF_05/2016</t>
  </si>
  <si>
    <t>m³</t>
  </si>
  <si>
    <t>1.5</t>
  </si>
  <si>
    <t>100324</t>
  </si>
  <si>
    <t>LASTRO COM MATERIAL GRANULAR (PEDRA BRITADA N.1 E PEDRA BRITADA N.2), APLICADO EM PISOS OU LAJES SOBRE SOLO, ESPESSURA DE *10 CM*. AF_07/2019</t>
  </si>
  <si>
    <t>1.6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</si>
  <si>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</si>
  <si>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</si>
  <si>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</si>
  <si>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1.7</t>
  </si>
  <si>
    <t>92335</t>
  </si>
  <si>
    <t>TUBO DE AÇO GALVANIZADO COM COSTURA, CLASSE MÉDIA, CONEXÃO RANHURADA, DN 50 (2"), INSTALADO EM PRUMADAS - FORNECIMENTO E INSTALAÇÃO. AF_10/2020</t>
  </si>
  <si>
    <t>1.8</t>
  </si>
  <si>
    <t>92376</t>
  </si>
  <si>
    <t>LUVA, EM FERRO GALVANIZADO, DN 50 (2"), CONEXÃO ROSQUEADA, INSTALADO EM REDE DE ALIMENTAÇÃO PARA HIDRANTE - FORNECIMENTO E INSTALAÇÃO. AF_10/2020</t>
  </si>
  <si>
    <t>1.9</t>
  </si>
  <si>
    <t>92375</t>
  </si>
  <si>
    <t>NIPLE, EM FERRO GALVANIZADO, DN 50 (2"), CONEXÃO ROSQUEADA, INSTALADO EM REDE DE ALIMENTAÇÃO PARA HIDRANTE - FORNECIMENTO E INSTALAÇÃO. AF_10/2020</t>
  </si>
  <si>
    <t>1.10</t>
  </si>
  <si>
    <t>97486</t>
  </si>
  <si>
    <t>CURVA 90 GRAUS, EM AÇO, CONEXÃO SOLDADA, DN 50 (2"), INSTALADO EM REDE DE ALIMENTAÇÃO PARA HIDRANTE - FORNECIMENTO E INSTALAÇÃO. AF_10/2020</t>
  </si>
  <si>
    <t>1.11</t>
  </si>
  <si>
    <t>92895</t>
  </si>
  <si>
    <t>UNIÃO, EM FERRO GALVANIZADO, DN 50 (2"), CONEXÃO ROSQUEADA, INSTALADO EM REDE DE ALIMENTAÇÃO PARA HIDRANTE - FORNECIMENTO E INSTALAÇÃO. AF_10/2020</t>
  </si>
  <si>
    <t>1.12</t>
  </si>
  <si>
    <t>92640</t>
  </si>
  <si>
    <t>TÊ, EM FERRO GALVANIZADO, CONEXÃO ROSQUEADA, DN 50 (2"), INSTALADO EM REDE DE ALIMENTAÇÃO PARA HIDRANTE - FORNECIMENTO E INSTALAÇÃO. AF_10/2020</t>
  </si>
  <si>
    <t>1.13</t>
  </si>
  <si>
    <t>92931</t>
  </si>
  <si>
    <t>LUVA DE REDUÇÃO, EM FERRO GALVANIZADO, 2" X 1 1/2", CONEXÃO ROSQUEADA, INSTALADO EM REDE DE ALIMENTAÇÃO PARA HIDRANTE - FORNECIMENTO E INSTALAÇÃO. AF_10/2020</t>
  </si>
  <si>
    <t>1.14</t>
  </si>
  <si>
    <t>99623</t>
  </si>
  <si>
    <t>VÁLVULA DE RETENÇÃO HORIZONTAL, DE BRONZE, ROSCÁVEL, 2"  - FORNECIMENTO E INSTALAÇÃO. AF_08/2021</t>
  </si>
  <si>
    <t>1.15</t>
  </si>
  <si>
    <t>94498</t>
  </si>
  <si>
    <t>REGISTRO DE GAVETA BRUTO, LATÃO, ROSCÁVEL, 2, INSTALADO EM RESERVAÇÃO DE ÁGUA DE EDIFICAÇÃO QUE POSSUA RESERVATÓRIO DE FIBRA/FIBROCIMENTO  FORNECIMENTO E INSTALAÇÃO. AF_06/2016</t>
  </si>
  <si>
    <t>1.16</t>
  </si>
  <si>
    <t>101198</t>
  </si>
  <si>
    <t>CERCA COM MOURÕES DE CONCRETO, SEÇÃO "T" PONTA INCLINADA, 10X10 CM, ESPAÇAMENTO DE 2,5 M, CRAVADOS 0,5 M, COM 11 FIOS DE ARAME DE AÇO OVALADO 15X17 - FORNECIMENTO E INSTALAÇÃO. AF_05/2020</t>
  </si>
  <si>
    <t>CASA DE QUIMICA</t>
  </si>
  <si>
    <t>ESTACA BROCA DE CONCRETO, DIÂMETRO DE 20CM, ESCAVAÇÃO MANUAL COM TRADO  CONCHA, COM ARMADURA DE ARRANQUE. AF_05/2020</t>
  </si>
  <si>
    <t xml:space="preserve"> LAJE PRÉ-MOLDADA UNIDIRECIONAL, BIAPOIADA, PARA PISO, ENCHIMENTO EM CERÂMICA, VIGOTA CONVENCIONAL, ALTURA TOTAL DA LAJE (ENCHIMENTO+CAPA) = (8+4). AF_11/2020_PA</t>
  </si>
  <si>
    <t xml:space="preserve"> ALVENARIA DE VEDAÇÃO DE BLOCOS CERÂMICOS FURADOS NA HORIZONTAL DE 9X19 X19 CM (ESPESSURA 9 CM) E ARGAMASSA DE ASSENTAMENTO COM PREPARO EM BETONEIRA. AF_12/2021</t>
  </si>
  <si>
    <t xml:space="preserve"> ALVENARIA DE VEDAÇÃO COM ELEMENTO VAZADO DE CERÂMICA (COBOGÓ) DE 7X20X 20CM E ARGAMASSA DE ASSENTAMENTO COM PREPARO EM BETONEIRA. AF_05/2020</t>
  </si>
  <si>
    <t>(COMPOSIÇÃO REPRESENTATIVA) DO SERVIÇO DE CONTRAPISO EM ARGAMASSA TRAÇO 1:4 (CIM E AREIA), EM BETONEIRA 400 L, ESPESSURA 3 CM ÁREAS SECAS E 3 CM ÁREAS MOLHADAS, PARA EDIFICAÇÃO HABITACIONAL MULTIFAMILIAR (PRÉDIO). AF_11/2014ALAÇÃO. AF_10/2020</t>
  </si>
  <si>
    <t>M2</t>
  </si>
  <si>
    <t xml:space="preserve"> PISO EM CONCRETO 20 MPA PREPARO MECÂNICO, ESPESSURA 7CM. AF_09/2020 M2 </t>
  </si>
  <si>
    <t>CHAPISCO APLICADO EM ALVENARIA (COM PRESENÇA DE VÃOS) E ESTRUTURAS DE CONCRETO DE FACHADA, COM COLHER DE PEDREIRO. ARGAMASSA TRAÇO 1:3 COM PREPARO EM BETONEIRA 400L. AF_10/2022</t>
  </si>
  <si>
    <t xml:space="preserve"> CHAPISCO APLICADO NO TETO OU EM ESTRUTURA, COM DESEMPENADEIRA DENTADA.ARGAMASSA INDUSTRIALIZADA COM PREPARO EM MISTURADOR 300 KG. AF_10/202</t>
  </si>
  <si>
    <t>PINTURA LÁTEX ACRÍLICA ECONÔMICA, APLICAÇÃO MANUAL EM TETO, DUAS DEMÃOS. AF_04/2023</t>
  </si>
  <si>
    <t xml:space="preserve"> CAIXA D´ÁGUA EM POLIÉSTER REFORÇADO COM FIBRA DE VIDRO, 500 LITROS - FORNECIMENTO E INSTALAÇÃO. AF_06/2021</t>
  </si>
  <si>
    <t xml:space="preserve"> CURVA 90 GRAUS, PVC, SOLDÁVEL, DN 25MM, INSTALADO EM RAMAL DE DISTRIBUIÇÃO DE ÁGUA - FORNECIMENTO E INSTALAÇÃO. AF_06/2022</t>
  </si>
  <si>
    <t xml:space="preserve"> TE, PVC, SOLDÁVEL, DN 25MM, INSTALADO EM RAMAL DE DISTRIBUIÇÃO DE ÁGUA - FORNECIMENTO E INSTALAÇÃO. AF_06/2022</t>
  </si>
  <si>
    <t xml:space="preserve"> TUBO, PVC, SOLDÁVEL, DN 25MM, INSTALADO EM RAMAL DE DISTRIBUIÇÃO DE ÁG FORNECIMENTO E INSTALAÇÃO. AF_06/2022</t>
  </si>
  <si>
    <t>1.17</t>
  </si>
  <si>
    <t>TUBO, PVC, SOLDÁVEL, DN 32MM, INSTALADO EM RAMAL DE DISTRIBUIÇÃO DE ÁGUA FORNECIMENTO E INSTALAÇÃO. AF_06/2022</t>
  </si>
  <si>
    <t>94651</t>
  </si>
  <si>
    <t>TUBO, PVC, SOLDÁVEL, DN 50 MM, INSTALADO EM RESERVAÇÃO DE ÁGUA DE EDIFICAÇÃO QUE POSSUA RESERVATÓRIO DE FIBRA/FIBROCIMENTO   FORNECIMENTO E INSTALAÇÃO. AF_06/2016</t>
  </si>
  <si>
    <t xml:space="preserve"> CURVA CURTA 90 GRAUS, PVC, SERIE NORMAL, ESGOTO PREDIAL, DN 100 MM, JUNTA ELÁSTICA, FORNECIDO E INSTALADO EM RAMAL DE DESCARGA OU RAMAL DE ESGOTO SANITÁRIO. AF_08/2022</t>
  </si>
  <si>
    <t xml:space="preserve"> UNIÃO, PVC, SOLDÁVEL, DN 25MM, INSTALADO EM RAMAL DE DISTRIBUIÇÃO DE ÁGUA - FORNECIMENTO E INSTALAÇÃO. AF_06/2022</t>
  </si>
  <si>
    <t>CURVA CURTA 90 GRAUS, PVC, SERIE NORMAL, ESGOTO PREDIAL, DN 100 MM, JUNTA ELÁSTICA, FORNECIDO E INSTALADO EM RAMAL DE DESCARGA OU RAMAL DE ESGOTO SANITÁRIO. AF_08/2022</t>
  </si>
  <si>
    <t xml:space="preserve"> ASSENTAMENTO DE TUBO DE PVC PARA REDE COLETORA DE ESGOTO DE PAREDE MACIÇA, DN 100 MM, JUNTA ELÁSTICA (NÃO INCLUI FORNECIMENTO). AF_01/2021</t>
  </si>
  <si>
    <t>un</t>
  </si>
  <si>
    <t xml:space="preserve"> COMPOSIÇÃO PARAMÉTRICA DE PONTO ELÉTRICO DE TOMADA DE USO GERAL 2P+T ( UN CR 10A/250V) EM EDIFÍCIO RESIDENCIAL COM ELETRODUTO EMBUTIDO SEM NECESSID</t>
  </si>
  <si>
    <t>RESERVATÓRIO APOIADO</t>
  </si>
  <si>
    <t>3.1</t>
  </si>
  <si>
    <t>m²</t>
  </si>
  <si>
    <t>00000005</t>
  </si>
  <si>
    <t>3.4</t>
  </si>
  <si>
    <t>3.5</t>
  </si>
  <si>
    <t>97429</t>
  </si>
  <si>
    <t>FLANGE EM AÇO, DN 40 MM X 1 1/2'', INSTALADO EM RESERVAÇÃO DE ÁGUA DE EDIFICAÇÃO QUE POSSUA RESERVATÓRIO DE FIBRA/FIBROCIMENTO - FORNECIMENTO E INSTALAÇÃO. AF_06/2016</t>
  </si>
  <si>
    <t>REDE DE DISTRIBUIÇÃO</t>
  </si>
  <si>
    <t>2.1</t>
  </si>
  <si>
    <t>90105</t>
  </si>
  <si>
    <t>ESCAVAÇÃO MECANIZADA DE VALA COM PROFUNDIDADE ATÉ 1,5 M (MÉDIA MONTANTE E JUSANTE/UMA COMPOSIÇÃO POR TRECHO), RETROESCAV. (0,26 M3), LARGURA MENOR QUE 0,8 M, EM SOLO DE 1A CATEGORIA, LOCAIS COM BAIXO NÍVEL DE INTERFERÊNCIA. AF_02/2021</t>
  </si>
  <si>
    <t>2.2</t>
  </si>
  <si>
    <t>REATERRO MECANIZADO DE VALA COM RETROESCAVADEIRA (CAPACIDADE DA CAÇAMBA DA RETRO: 0,26 M³/POTÊNCIA: 88 HP), LARGURA ATÉ 0,8 M, PROFUNDIDADE ATÉ 1,5 M, COM SOLO (SEM SUBSTITUIÇÃO) DE 1ª CATEGORIA, COM COMPACTADOR DE SOLOS DE PERCUSSÃO. AF_08/2023</t>
  </si>
  <si>
    <t>2.3</t>
  </si>
  <si>
    <t>2.4</t>
  </si>
  <si>
    <t>2.5</t>
  </si>
  <si>
    <t>SISTEMA DE PROTEÇÃO DO CONJUNTO MOTOBOMBA</t>
  </si>
  <si>
    <t>2.6</t>
  </si>
  <si>
    <t xml:space="preserve"> TUBO, PVC, SOLDÁVEL, DN 32MM, INSTALADO EM RAMAL DE DISTRIBUIÇÃO DE ÁGUA - FORNECIMENTO E INSTALAÇÃO. AF_06/2022</t>
  </si>
  <si>
    <t>MEDIDOR DE NIVEL ESTATICO E DINAMICO PARA POCO, COMPRIMENTO DE 200 M</t>
  </si>
  <si>
    <t>ud</t>
  </si>
  <si>
    <t>Total Geral</t>
  </si>
  <si>
    <t>REDE  DE RECALQUE</t>
  </si>
  <si>
    <t>93377</t>
  </si>
  <si>
    <t>REATERRO MECANIZADO DE VALA COM RETROESCAVADEIRA (CAPACIDADE DA CAÇAMBA DA RETRO: 0,26 M³ / POTÊNCIA: 88 HP), LARGURA DE 0,8 A 1,5 M, PROFUNDIDADE DE 1,5 A 3,0 M, COM SOLO (SEM SUBSTITUIÇÃO) DE 1ª CATEGORIA EM LOCAIS COM ALTO NÍVEL DE INTERFERÊNCIA. AF_04/2016</t>
  </si>
  <si>
    <t>89504</t>
  </si>
  <si>
    <t>CURVA 45 GRAUS, PVC, SOLDÁVEL, DN 50MM, INSTALADO EM PRUMADA DE ÁGUA - FORNECIMENTO E INSTALAÇÃO. AF_12/2014</t>
  </si>
  <si>
    <t>94679</t>
  </si>
  <si>
    <t>CURVA 90 GRAUS, PVC, SOLDÁVEL, DN 50 MM, INSTALADO EM RESERVAÇÃO DE ÁGUA DE EDIFICAÇÃO QUE POSSUA RESERVATÓRIO DE FIBRA/FIBROCIMENTO   FORNECIMENTO E INSTALAÇÃO. AF_06/2016</t>
  </si>
  <si>
    <t>4.1</t>
  </si>
  <si>
    <t>5.1</t>
  </si>
  <si>
    <t>5.2</t>
  </si>
  <si>
    <t>5.3</t>
  </si>
  <si>
    <t>5.4</t>
  </si>
  <si>
    <t>6.1</t>
  </si>
  <si>
    <t>6.2</t>
  </si>
  <si>
    <t>6.3</t>
  </si>
  <si>
    <t>6.4</t>
  </si>
  <si>
    <t>94492</t>
  </si>
  <si>
    <t>REGISTRO DE ESFERA, PVC, SOLDÁVEL, COM VOLANTE, DN  50 MM - FORNECIMENTO E INSTALAÇÃO. AF_08/2021</t>
  </si>
  <si>
    <t>REGISTRO DE MANOBRA</t>
  </si>
  <si>
    <t>7.1</t>
  </si>
  <si>
    <t>93358</t>
  </si>
  <si>
    <t>ESCAVAÇÃO MANUAL DE VALA COM PROFUNDIDADE MENOR OU IGUAL A 1,30 M. AF_02/2021</t>
  </si>
  <si>
    <t>2.7</t>
  </si>
  <si>
    <t>2.8</t>
  </si>
  <si>
    <t>2.9</t>
  </si>
  <si>
    <t>2.10</t>
  </si>
  <si>
    <t>2.11</t>
  </si>
  <si>
    <t>2.12</t>
  </si>
  <si>
    <t>2.13</t>
  </si>
  <si>
    <t xml:space="preserve"> FORNECIMENTO E INSTALAÇÃO DE PLACA DE OBRA COM CHAPA GALVANIZADA E ESTRUTURA DE MADEIRA.</t>
  </si>
  <si>
    <t>4.5</t>
  </si>
  <si>
    <t>4.6</t>
  </si>
  <si>
    <t>4.7</t>
  </si>
  <si>
    <t>4.8</t>
  </si>
  <si>
    <t>4.9</t>
  </si>
  <si>
    <t>4.10</t>
  </si>
  <si>
    <t>7.2</t>
  </si>
  <si>
    <t>INSTALAÇÃO</t>
  </si>
  <si>
    <t xml:space="preserve"> PINTURA LÁTEX ACRÍLICA ECONÔMICA, APLICAÇÃO MANUAL EM PAREDES, DUAS DEMÃOS. AF_04/2023</t>
  </si>
  <si>
    <t>VB</t>
  </si>
  <si>
    <t>unid</t>
  </si>
  <si>
    <t>m</t>
  </si>
  <si>
    <t xml:space="preserve">
 PERFURAÇÃO 8” – ROCHA BASÁLTICA
</t>
  </si>
  <si>
    <t xml:space="preserve"> PERFURAÇÃO 6” – ROCHA BASÁLTICA / 100-150m</t>
  </si>
  <si>
    <t xml:space="preserve"> PERFURAÇÃO 6” – ROCHA BASÁLTICA /150-200m</t>
  </si>
  <si>
    <t xml:space="preserve">
 REVESTIMENTO GEOMECÂNICO 6” / AÇO CARBÔNICO
</t>
  </si>
  <si>
    <t xml:space="preserve"> TESTE DE AVALIAÇÃO COM MÁQUINA DE PERFURAÇÃO</t>
  </si>
  <si>
    <t xml:space="preserve">
 CIMENTAÇÃO ESPAÇO ANELAR
</t>
  </si>
  <si>
    <t>TESTE DE VAZÃO COM GERADOR CONTRATADO</t>
  </si>
  <si>
    <t>LAJE DE PROTEÇÃO</t>
  </si>
  <si>
    <t>TAMPA DE SEGURANÇA 6"</t>
  </si>
  <si>
    <t>REMOÇÃO  DOS EQUIPAMENTOS PERFURATRIZ</t>
  </si>
  <si>
    <t>PROTOCOLO DA OUTORGA PRÉVIA DE ACORDO COM AS NORMAS DE AGUAS PARANÁ</t>
  </si>
  <si>
    <t>PROTOCOLO DA OUTORGA DE DIREITO DE USO DE ACORDO COM AS NORMAS  DE AGUAS PARANÁ</t>
  </si>
  <si>
    <t xml:space="preserve">
 MOTOBOMBA ATÉ 6 CV TRI 220V
</t>
  </si>
  <si>
    <t>Luva fg1 1 ½”</t>
  </si>
  <si>
    <t xml:space="preserve"> CANO DE NÍVEL 3/4 SOLDAVEL MARROM 25 MM COM 6 METROS</t>
  </si>
  <si>
    <t>VALVULA DE RETENÇÃO</t>
  </si>
  <si>
    <t xml:space="preserve">TAMPA DE  ACABAMENTO E CONEXÃO DIVERSAS </t>
  </si>
  <si>
    <t>PAINEL ELETRICO  ATÉ 6 CV TRI</t>
  </si>
  <si>
    <t>1.18</t>
  </si>
  <si>
    <t>1.19</t>
  </si>
  <si>
    <t>1.20</t>
  </si>
  <si>
    <t>1.21</t>
  </si>
  <si>
    <t>1.22</t>
  </si>
  <si>
    <t>1.2.1</t>
  </si>
  <si>
    <t>1.2.2</t>
  </si>
  <si>
    <t>INSTALAÇÃO  ELÉTRICA</t>
  </si>
  <si>
    <t>ENTRADA DE ENERGIA ELÉTRICA, AÉREA, BIFÁSICA, COM CAIXA DE EMBUTIR, CABO DE 16 MM2 E DISJUNTOR DIN 50A (NÃO INCLUSO O POSTE DE CONCRETO). AF  07/2020_PS</t>
  </si>
  <si>
    <t xml:space="preserve"> ASSENTAMENTO DE POSTE DE CONCRETO COM COMPRIMENTO NOMINAL DE 9 M, CARGA NOMINAL MENOR OU IGUAL A 1000 DAN, ENGASTAMENTO SIMPLES COM 1,5 M DE SOLO (NÃO INCLUI FORNECIMENTO). AF_11/2019</t>
  </si>
  <si>
    <t>7.3</t>
  </si>
  <si>
    <t xml:space="preserve"> POSTE DE CONCRETO ARMADO DE SECAO DUPLO T, EXTENSAO DE 9,00 M, RESISTENCIA DE 150 DAN, TIPO D</t>
  </si>
  <si>
    <t>COTAÇÃO</t>
  </si>
  <si>
    <r>
      <t xml:space="preserve"> </t>
    </r>
    <r>
      <rPr>
        <sz val="10"/>
        <rFont val="Calibri"/>
        <family val="2"/>
      </rPr>
      <t>TRANSPORTE E INSTALAÇÃO DOS EQUIPAMENTOS</t>
    </r>
  </si>
  <si>
    <r>
      <t xml:space="preserve"> </t>
    </r>
    <r>
      <rPr>
        <sz val="10"/>
        <rFont val="Calibri"/>
        <family val="2"/>
      </rPr>
      <t>PERFURAÇÃO 10” – SOLO</t>
    </r>
  </si>
  <si>
    <t xml:space="preserve"> PERFURAÇÃO 6” – ROCHA BASÁLTICA</t>
  </si>
  <si>
    <t>1.23</t>
  </si>
  <si>
    <t>7.4</t>
  </si>
  <si>
    <t>7.5</t>
  </si>
  <si>
    <t>8.1</t>
  </si>
  <si>
    <t>8.2</t>
  </si>
  <si>
    <t>8.3</t>
  </si>
  <si>
    <t xml:space="preserve"> REGISTRO DE ESFERA, PVC, SOLDÁVEL, COM VOLANTE, DN 25 MM - FORNECIMENTO E INSTALAÇÃO. AF_08/2021</t>
  </si>
  <si>
    <t xml:space="preserve"> TUBO, PVC, SOLDÁVEL, DE 32MM, INSTALADO EM RESERVAÇÃO PREDIAL DE ÁGUA - FORNECIMENTO E INSTALAÇÃO. AF_04/2024</t>
  </si>
  <si>
    <t xml:space="preserve"> TUBO, PVC, SOLDÁVEL, DE 50MM, INSTALADO EM PRUMADA DE ÁGUA - FORNECIMENTO E INSTALAÇÃO. AF_06/2022</t>
  </si>
  <si>
    <r>
      <rPr>
        <sz val="8"/>
        <rFont val="Arial"/>
        <family val="2"/>
      </rPr>
      <t>NOME DO RESPONSÁVEL TÉCNICO</t>
    </r>
  </si>
  <si>
    <r>
      <rPr>
        <b/>
        <sz val="8"/>
        <rFont val="Arial"/>
        <family val="2"/>
      </rPr>
      <t>DISCRIMINAÇÃO</t>
    </r>
  </si>
  <si>
    <r>
      <rPr>
        <b/>
        <sz val="8"/>
        <rFont val="Arial"/>
        <family val="2"/>
      </rPr>
      <t>VALOR DOS</t>
    </r>
  </si>
  <si>
    <r>
      <rPr>
        <b/>
        <sz val="8"/>
        <rFont val="Arial"/>
        <family val="2"/>
      </rPr>
      <t>PESO</t>
    </r>
  </si>
  <si>
    <r>
      <rPr>
        <b/>
        <sz val="8"/>
        <rFont val="Arial"/>
        <family val="2"/>
      </rPr>
      <t>MÊS -</t>
    </r>
  </si>
  <si>
    <r>
      <rPr>
        <b/>
        <sz val="8"/>
        <rFont val="Arial"/>
        <family val="2"/>
      </rPr>
      <t>DE SERVIÇOS</t>
    </r>
  </si>
  <si>
    <r>
      <rPr>
        <b/>
        <sz val="8"/>
        <rFont val="Arial"/>
        <family val="2"/>
      </rPr>
      <t>SERVIÇOS</t>
    </r>
  </si>
  <si>
    <r>
      <rPr>
        <b/>
        <sz val="8"/>
        <rFont val="Arial"/>
        <family val="2"/>
      </rPr>
      <t>%</t>
    </r>
  </si>
  <si>
    <r>
      <rPr>
        <b/>
        <sz val="7"/>
        <rFont val="Arial"/>
        <family val="2"/>
      </rPr>
      <t>R$</t>
    </r>
  </si>
  <si>
    <r>
      <rPr>
        <b/>
        <sz val="7"/>
        <rFont val="Arial"/>
        <family val="2"/>
      </rPr>
      <t>ACUM. %</t>
    </r>
  </si>
  <si>
    <t>TOTAL DOS SERVIÇOS</t>
  </si>
  <si>
    <t>Andréia Kava Dos Santos
Arquiteta e Urbanista  
  CAU A 54213-0</t>
  </si>
  <si>
    <r>
      <rPr>
        <sz val="11"/>
        <rFont val="Arial"/>
        <family val="2"/>
      </rPr>
      <t>Paulo Maximiano Souza Junior</t>
    </r>
  </si>
  <si>
    <r>
      <rPr>
        <sz val="11"/>
        <rFont val="Arial"/>
        <family val="2"/>
      </rPr>
      <t>Prefeito Municipal</t>
    </r>
  </si>
  <si>
    <t xml:space="preserve">
 TUBO EDUTOR GEO 1 ½” 
</t>
  </si>
  <si>
    <t xml:space="preserve">
Andreia Kava dos Santos 
Arquiteta e Urbanista
Cau A54213-0
</t>
  </si>
  <si>
    <r>
      <rPr>
        <b/>
        <sz val="8"/>
        <rFont val="Arial"/>
        <family val="2"/>
      </rPr>
      <t>Prefeitura Municipal de Sapopema</t>
    </r>
    <r>
      <rPr>
        <sz val="8"/>
        <rFont val="Arial"/>
        <family val="2"/>
      </rPr>
      <t xml:space="preserve">
PIONEIRO DO URÂNIO NO BRASIL SUL
CNPJ – 76.167.733/0001-87
Av. Manoel Ribas, 858 - CEP: 84.290-000                                                                      Fone/Fax: (43) 3548-1383 - Sapopema -  PR</t>
    </r>
    <r>
      <rPr>
        <sz val="12"/>
        <rFont val="Arial"/>
        <family val="2"/>
      </rPr>
      <t xml:space="preserve">
</t>
    </r>
    <r>
      <rPr>
        <sz val="11"/>
        <rFont val="Arial"/>
        <family val="2"/>
      </rPr>
      <t>Orçamento Sintético</t>
    </r>
  </si>
  <si>
    <r>
      <rPr>
        <b/>
        <sz val="8"/>
        <rFont val="Arial"/>
        <family val="2"/>
      </rPr>
      <t>Prefeitura Municipal de Sapopema</t>
    </r>
    <r>
      <rPr>
        <sz val="8"/>
        <rFont val="Arial"/>
        <family val="2"/>
      </rPr>
      <t xml:space="preserve">
PIONEIRO DO URÂNIO NO BRASIL SUL
CNPJ – 76.167.733/0001-87
Av. Manoel Ribas, 858 - CEP: 84.290-000                                                                      Fone/Fax: (43) 3548-1383 - Sapopema -  PR</t>
    </r>
    <r>
      <rPr>
        <sz val="12"/>
        <rFont val="Arial"/>
        <family val="2"/>
      </rPr>
      <t xml:space="preserve">
</t>
    </r>
  </si>
  <si>
    <t>CRONOGRAMA</t>
  </si>
  <si>
    <t xml:space="preserve"> PORTA EM AÇO DE ABRIR TIPO VENEZIANA SEM GUARNIÇÃO, 87X210CM, FIXAÇÃO  COM PARAFUSOS - FORNECIMENTO E INSTALAÇÃO. AF_12/2019</t>
  </si>
  <si>
    <t xml:space="preserve"> COMPACTAÇÃO MECÂNICA DE SOLO PARA EXECUÇÃO DE RADIER, PISO DE CONCRETO M2 OU LAJE SOBRE SOLO, COM COMPACTADOR DE SOLOS A PERCUSSÃO. AF_09/2021</t>
  </si>
  <si>
    <t xml:space="preserve"> FABRICAÇÃO, MONTAGEM E DESMONTAGEM DE FORMA PARA RADIER, PISO DE CONCRETO OU LAJE SOBRE SOLO, EM MADEIRA SERRADA, 4 UTILIZAÇÕES. AF_09/2021</t>
  </si>
  <si>
    <t xml:space="preserve"> CONCRETAGEM DE RADIER, PISO DE CONCRETO OU LAJE SOBRE SOLO, FCK 30 MPA M3 AS 546,87
- LANÇAMENTO, ADENSAMENTO E ACABAMENTO. AF_09/20212</t>
  </si>
  <si>
    <t>kg</t>
  </si>
  <si>
    <t xml:space="preserve"> ALAMBRADO EM MOURÕES DE CONCRETO, COM TELA DE ARAME GALVANIZADO (INCLUSIVE MURETA EM CONCRETO). AF_05/2018</t>
  </si>
  <si>
    <t>PORTÃO COM TELA DE ARAME GALVANIZADO , FIO BWG 12 99 (   2,77  mm ) COM MALHA 50X50MM CONFECCIONADO COM TUBO FG  1 1/2" (INCLUSIVE PILAR DE SUSTENTAÇÃO  0.20X0.30 ). AF_05/2018</t>
  </si>
  <si>
    <t>4.2</t>
  </si>
  <si>
    <t>4.3</t>
  </si>
  <si>
    <t>4.4</t>
  </si>
  <si>
    <t>4.11</t>
  </si>
  <si>
    <t>4.12</t>
  </si>
  <si>
    <t>4.13</t>
  </si>
  <si>
    <t xml:space="preserve"> ARMAÇÃO DE LAJE DE ESTRUTURA CONVENCIONAL DE CONCRETO ARMADO UTILIZANDO  AÇO CA-50 DE 10,0 MM - MONTAGEM. AF_06/2022</t>
  </si>
  <si>
    <t>LASTRO DE CONCRETO MAGRO, APLICADO EM BLOCOS DE COROAMENTO OU SAPATAS, ESPESSURA DE 5 CM. AF_08/2017</t>
  </si>
  <si>
    <t xml:space="preserve"> FABRICAÇÃO, MONTAGEM E DESMONTAGEM DE FÔRMA PARA BLOCO DE COROAMENTO, E=25 MM, 4 UTILIZAÇÕES. AF_01/2024</t>
  </si>
  <si>
    <t>KG</t>
  </si>
  <si>
    <t>CONCRETAGEM DE BLOCOS DE COROAMENTO E VIGAS BALDRAMES, FCK 30 MPA, COM USO DE BOMBA –LANÇAMENTO, ADENSAMENTO E ACABAMENTO. AF_06/2017</t>
  </si>
  <si>
    <t>ARMAÇÃO DE PILAR OU VIGA DE UMA ESTRUTURA CONVENCIONAL DE CONCRETO ARMADO EM UMA EDIFICAÇÃO TÉRREA OU SOBRADO UTILIZANDO AÇO CA-60 DE 5,0 MM - MONTAGEM. AF_12/2015</t>
  </si>
  <si>
    <t xml:space="preserve"> ARMAÇÃO DE BLOCO UTILIZANDO AÇO CA-50 DE 8 MM - MONTAGEM. AF_01/2024 KG </t>
  </si>
  <si>
    <t xml:space="preserve"> ARMAÇÃO DE SAPATA ISOLADA, VIGA BALDRAME E SAPATA CORRIDA UTILIZANDO A KG ASÇO CA-50 DE 8 MM - MONTAGEM. AF_01/2024</t>
  </si>
  <si>
    <t xml:space="preserve"> ARMAÇÃO DE SAPATA ISOLADA, VIGA BALDRAME E SAPATA CORRIDA UTILIZANDO A KG ASÇO CA-50 DE 6,3 MM - MONTAGEM. AF_01/2024</t>
  </si>
  <si>
    <t>VIGA BALDRAME</t>
  </si>
  <si>
    <t xml:space="preserve">PILAR </t>
  </si>
  <si>
    <t>MONTAGEM E DESMONTAGEM DE FÔRMA DE PILARES RETANGULARES E ESTRUTURAS SIMILARES, PÉ-DIREITO SIMPLES, EM CHAPA DE MADEIRA COMPENSADA PLASTIFICADA, 18 UTILIZAÇÕES. AF_09/2020</t>
  </si>
  <si>
    <t xml:space="preserve"> ARMAÇÃO DE PILAR OU VIGA DE ESTRUTURA CONVENCIONAL DE CONCRETO ARMADO UTILIZANDO AÇO CA-50 DE 8,0 MM - MONTAGEM. AF_06/2022</t>
  </si>
  <si>
    <t xml:space="preserve"> CONCRETAGEM DE PILARES, FCK = 25 MPA, COM USO DE GRUA - LANÇAMENTO, AD M3 ENSAMENTO E ACABAMENTO. AF_02/2022</t>
  </si>
  <si>
    <t>LAJE</t>
  </si>
  <si>
    <t xml:space="preserve">VIGA </t>
  </si>
  <si>
    <t>M3</t>
  </si>
  <si>
    <t xml:space="preserve"> CONCRETAGEM DE VIGAS E LAJES, FCK=25 MPA, PARA QUALQUER TIPO DE LAJE COM BALDES EM EDIFICAÇÃO TÉRREA - LANÇAMENTO, ADENSAMENTO E ACABAMENTO.AF_02/2022</t>
  </si>
  <si>
    <t xml:space="preserve"> FABRICAÇÃO DE FÔRMA PARA VIGAS, COM MADEIRA SERRADA, E = 25 MM. AF_09/ 
</t>
  </si>
  <si>
    <t>FUNDAÇÃO</t>
  </si>
  <si>
    <t>3.2</t>
  </si>
  <si>
    <t>3.3</t>
  </si>
  <si>
    <t>3.5.1</t>
  </si>
  <si>
    <t>3.2.1</t>
  </si>
  <si>
    <t>3.2.2</t>
  </si>
  <si>
    <t>3.2.3</t>
  </si>
  <si>
    <t>3.2.4</t>
  </si>
  <si>
    <t>3.2.5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</si>
  <si>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</si>
  <si>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</si>
  <si>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</si>
  <si>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</si>
  <si>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</si>
  <si>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</si>
  <si>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</si>
  <si>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</si>
  <si>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ALVENARIA /ACABAMENTOS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</si>
  <si>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</si>
  <si>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</si>
  <si>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</si>
  <si>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</si>
  <si>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</si>
  <si>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</si>
  <si>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</si>
  <si>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</si>
  <si>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</si>
  <si>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</si>
  <si>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UM</t>
  </si>
  <si>
    <t xml:space="preserve"> CAIXA ENTERRADA HIDRÁULICA RETANGULAR, EM CONCRETO PRÉ-MOLDADO, DIMENSÕES INTERNAS: 0,3X0,3X0,3 M. AF_12/2020</t>
  </si>
  <si>
    <t xml:space="preserve"> ASSENTAMENTO DE TUBO DE PVC PBA PARA REDE DE ÁGUA, DN 50 MM, JUNTA ELÁ STICA INTEGRADA, INSTALADO EM LOCAL COM NÍVEL BAIXO DE INTERFERÊNCIAS(NÃO INCLUI FORNECIMENTO). AF_05/2024</t>
  </si>
  <si>
    <t>5.5</t>
  </si>
  <si>
    <t>RESERVATORIO TANQUE DE POLIETILENO 20000 LITROS AZUL TAMPADE VOLTA COM TRAVAMENTO TOTAL COM ADAPTADOR FLANGE DEENTRADA PARTE SUPERIOR E SAIDA PARTE INFERIOR</t>
  </si>
  <si>
    <t>EMBOÇO, EM ARGAMASSA TRAÇO 1:2:8, PREPARO Mecanico, APLICADO MANUALMENTE EM PAREDES INTERNAS DE AMBIENTES COM ÁREA MENOR QUE 5M², E = 17,5MM, COM TALISCAS. AF_03/2024</t>
  </si>
  <si>
    <t>Sapopema - Paraná, 17  Dezembro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</si>
</sst>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$&quot;\ #,##0.00;[Red]\-&quot;R$&quot;\ #,##0.00"/>
    <numFmt numFmtId="43" formatCode="_-* #,##0.00_-;\-* #,##0.00_-;_-* &quot;-&quot;??_-;_-@_-"/>
    <numFmt numFmtId="164" formatCode="0.00_);[Red]\(0.00\)"/>
    <numFmt numFmtId="165" formatCode="#,##0.00\ %"/>
    <numFmt numFmtId="166" formatCode="dd/mm/yyyy;@"/>
    <numFmt numFmtId="167" formatCode="_-* #,##0.0000_-;\-* #,##0.0000_-;_-* &quot;-&quot;??_-;_-@_-"/>
    <numFmt numFmtId="168" formatCode="&quot;R$&quot;\ #,##0.00_);[Red]\(&quot;R$&quot;\ #,##0.00\)"/>
    <numFmt numFmtId="169" formatCode="&quot;R$&quot;\ #,##0.00;[Red]&quot;R$&quot;\ #,##0.00"/>
  </numFmts>
  <fonts count="31">
    <font>
      <sz val="11"/>
      <name val="Arial"/>
      <charset val="134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Calibri"/>
      <family val="2"/>
    </font>
    <font>
      <b/>
      <sz val="11"/>
      <name val="Arial"/>
      <family val="1"/>
    </font>
    <font>
      <b/>
      <sz val="12"/>
      <name val="Arial"/>
      <family val="1"/>
    </font>
    <font>
      <b/>
      <sz val="10"/>
      <name val="Arial"/>
      <family val="1"/>
    </font>
    <font>
      <sz val="8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b/>
      <sz val="8"/>
      <color rgb="FF000000"/>
      <name val="Times New Roman"/>
      <family val="1"/>
    </font>
    <font>
      <b/>
      <sz val="7"/>
      <name val="Times New Roman"/>
      <family val="1"/>
    </font>
    <font>
      <b/>
      <sz val="7"/>
      <name val="Arial"/>
      <family val="2"/>
    </font>
    <font>
      <u/>
      <sz val="11"/>
      <color theme="10"/>
      <name val="Arial"/>
      <family val="1"/>
    </font>
    <font>
      <b/>
      <sz val="10"/>
      <color rgb="FF000000"/>
      <name val="Arial"/>
      <family val="1"/>
    </font>
    <font>
      <sz val="11"/>
      <name val="Times New Roman"/>
      <family val="1"/>
    </font>
    <font>
      <sz val="11"/>
      <color rgb="FF00000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rgb="FF000000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CF6"/>
        <bgColor indexed="64"/>
      </patternFill>
    </fill>
    <fill>
      <patternFill patternType="solid">
        <fgColor rgb="FFDFF0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FF0D8"/>
      </patternFill>
    </fill>
  </fills>
  <borders count="2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164" fontId="0" fillId="0" borderId="0" xfId="0" applyNumberFormat="1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 vertical="top" wrapText="1"/>
    </xf>
    <xf numFmtId="4" fontId="4" fillId="5" borderId="1" xfId="0" applyNumberFormat="1" applyFont="1" applyFill="1" applyBorder="1" applyAlignment="1">
      <alignment horizontal="right" vertical="top" wrapText="1"/>
    </xf>
    <xf numFmtId="164" fontId="4" fillId="5" borderId="1" xfId="0" applyNumberFormat="1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center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164" fontId="4" fillId="6" borderId="1" xfId="0" applyNumberFormat="1" applyFont="1" applyFill="1" applyBorder="1" applyAlignment="1">
      <alignment horizontal="right" vertical="top" wrapText="1"/>
    </xf>
    <xf numFmtId="0" fontId="4" fillId="7" borderId="1" xfId="0" applyFont="1" applyFill="1" applyBorder="1" applyAlignment="1">
      <alignment horizontal="right" vertical="top" wrapText="1"/>
    </xf>
    <xf numFmtId="0" fontId="4" fillId="7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 wrapText="1"/>
    </xf>
    <xf numFmtId="4" fontId="4" fillId="7" borderId="1" xfId="0" applyNumberFormat="1" applyFont="1" applyFill="1" applyBorder="1" applyAlignment="1">
      <alignment horizontal="right" vertical="top" wrapText="1"/>
    </xf>
    <xf numFmtId="164" fontId="4" fillId="7" borderId="1" xfId="0" applyNumberFormat="1" applyFont="1" applyFill="1" applyBorder="1" applyAlignment="1">
      <alignment horizontal="right"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right" vertical="top" wrapText="1"/>
    </xf>
    <xf numFmtId="0" fontId="4" fillId="8" borderId="1" xfId="0" applyFont="1" applyFill="1" applyBorder="1" applyAlignment="1">
      <alignment horizontal="center" vertical="top" wrapText="1"/>
    </xf>
    <xf numFmtId="4" fontId="4" fillId="8" borderId="1" xfId="0" applyNumberFormat="1" applyFont="1" applyFill="1" applyBorder="1" applyAlignment="1">
      <alignment horizontal="right" vertical="top" wrapText="1"/>
    </xf>
    <xf numFmtId="164" fontId="4" fillId="8" borderId="1" xfId="0" applyNumberFormat="1" applyFont="1" applyFill="1" applyBorder="1" applyAlignment="1">
      <alignment horizontal="right" vertical="top" wrapText="1"/>
    </xf>
    <xf numFmtId="0" fontId="5" fillId="3" borderId="0" xfId="0" applyFont="1" applyFill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165" fontId="3" fillId="4" borderId="1" xfId="0" applyNumberFormat="1" applyFont="1" applyFill="1" applyBorder="1" applyAlignment="1">
      <alignment horizontal="right" vertical="top" wrapText="1"/>
    </xf>
    <xf numFmtId="165" fontId="4" fillId="5" borderId="1" xfId="0" applyNumberFormat="1" applyFont="1" applyFill="1" applyBorder="1" applyAlignment="1">
      <alignment horizontal="right" vertical="top" wrapText="1"/>
    </xf>
    <xf numFmtId="165" fontId="4" fillId="6" borderId="1" xfId="0" applyNumberFormat="1" applyFont="1" applyFill="1" applyBorder="1" applyAlignment="1">
      <alignment horizontal="right" vertical="top" wrapText="1"/>
    </xf>
    <xf numFmtId="165" fontId="4" fillId="7" borderId="1" xfId="0" applyNumberFormat="1" applyFont="1" applyFill="1" applyBorder="1" applyAlignment="1">
      <alignment horizontal="right" vertical="top" wrapText="1"/>
    </xf>
    <xf numFmtId="165" fontId="4" fillId="8" borderId="1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left" vertical="top" wrapText="1"/>
    </xf>
    <xf numFmtId="0" fontId="1" fillId="9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/>
    <xf numFmtId="0" fontId="1" fillId="9" borderId="1" xfId="0" applyFont="1" applyFill="1" applyBorder="1" applyAlignment="1">
      <alignment horizontal="right" vertical="top" wrapText="1"/>
    </xf>
    <xf numFmtId="165" fontId="4" fillId="9" borderId="1" xfId="0" applyNumberFormat="1" applyFont="1" applyFill="1" applyBorder="1" applyAlignment="1">
      <alignment horizontal="right" vertical="top" wrapText="1"/>
    </xf>
    <xf numFmtId="0" fontId="2" fillId="9" borderId="0" xfId="0" applyFont="1" applyFill="1" applyAlignment="1">
      <alignment horizontal="right" vertical="top" wrapText="1"/>
    </xf>
    <xf numFmtId="43" fontId="2" fillId="9" borderId="2" xfId="1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horizontal="right" vertical="top" wrapText="1"/>
    </xf>
    <xf numFmtId="164" fontId="3" fillId="10" borderId="1" xfId="0" applyNumberFormat="1" applyFont="1" applyFill="1" applyBorder="1" applyAlignment="1">
      <alignment horizontal="left" vertical="top" wrapText="1"/>
    </xf>
    <xf numFmtId="4" fontId="3" fillId="10" borderId="1" xfId="0" applyNumberFormat="1" applyFont="1" applyFill="1" applyBorder="1" applyAlignment="1">
      <alignment horizontal="right" vertical="top" wrapText="1"/>
    </xf>
    <xf numFmtId="165" fontId="3" fillId="10" borderId="1" xfId="0" applyNumberFormat="1" applyFont="1" applyFill="1" applyBorder="1" applyAlignment="1">
      <alignment horizontal="right" vertical="top" wrapText="1"/>
    </xf>
    <xf numFmtId="43" fontId="3" fillId="10" borderId="1" xfId="1" applyFont="1" applyFill="1" applyBorder="1" applyAlignment="1">
      <alignment horizontal="right" vertical="top" wrapText="1"/>
    </xf>
    <xf numFmtId="43" fontId="4" fillId="5" borderId="1" xfId="1" applyFont="1" applyFill="1" applyBorder="1" applyAlignment="1">
      <alignment horizontal="right" vertical="top" wrapText="1"/>
    </xf>
    <xf numFmtId="43" fontId="4" fillId="6" borderId="1" xfId="1" applyFont="1" applyFill="1" applyBorder="1" applyAlignment="1">
      <alignment horizontal="right" vertical="top" wrapText="1"/>
    </xf>
    <xf numFmtId="43" fontId="0" fillId="0" borderId="0" xfId="1" applyFont="1" applyAlignment="1"/>
    <xf numFmtId="14" fontId="0" fillId="0" borderId="0" xfId="0" applyNumberFormat="1"/>
    <xf numFmtId="166" fontId="0" fillId="0" borderId="0" xfId="1" applyNumberFormat="1" applyFont="1" applyAlignment="1"/>
    <xf numFmtId="0" fontId="0" fillId="10" borderId="0" xfId="0" applyFill="1"/>
    <xf numFmtId="167" fontId="0" fillId="0" borderId="0" xfId="1" applyNumberFormat="1" applyFont="1" applyAlignment="1"/>
    <xf numFmtId="0" fontId="4" fillId="12" borderId="1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right" vertical="top" wrapText="1"/>
    </xf>
    <xf numFmtId="0" fontId="4" fillId="12" borderId="1" xfId="0" applyFont="1" applyFill="1" applyBorder="1" applyAlignment="1">
      <alignment horizontal="center" vertical="top" wrapText="1"/>
    </xf>
    <xf numFmtId="43" fontId="4" fillId="12" borderId="1" xfId="1" applyFont="1" applyFill="1" applyBorder="1" applyAlignment="1">
      <alignment horizontal="right" vertical="top" wrapText="1"/>
    </xf>
    <xf numFmtId="4" fontId="4" fillId="12" borderId="1" xfId="0" applyNumberFormat="1" applyFont="1" applyFill="1" applyBorder="1" applyAlignment="1">
      <alignment horizontal="right" vertical="top" wrapText="1"/>
    </xf>
    <xf numFmtId="164" fontId="4" fillId="12" borderId="1" xfId="0" applyNumberFormat="1" applyFont="1" applyFill="1" applyBorder="1" applyAlignment="1">
      <alignment horizontal="right" vertical="top" wrapText="1"/>
    </xf>
    <xf numFmtId="165" fontId="4" fillId="12" borderId="1" xfId="0" applyNumberFormat="1" applyFont="1" applyFill="1" applyBorder="1" applyAlignment="1">
      <alignment horizontal="right" vertical="top" wrapText="1"/>
    </xf>
    <xf numFmtId="0" fontId="0" fillId="12" borderId="0" xfId="0" applyFill="1"/>
    <xf numFmtId="0" fontId="0" fillId="6" borderId="0" xfId="0" applyFill="1"/>
    <xf numFmtId="0" fontId="10" fillId="6" borderId="1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43" fontId="4" fillId="7" borderId="1" xfId="1" applyFont="1" applyFill="1" applyBorder="1" applyAlignment="1">
      <alignment horizontal="right" vertical="top" wrapText="1"/>
    </xf>
    <xf numFmtId="43" fontId="4" fillId="10" borderId="1" xfId="1" applyFont="1" applyFill="1" applyBorder="1" applyAlignment="1">
      <alignment horizontal="right" vertical="top" wrapText="1"/>
    </xf>
    <xf numFmtId="4" fontId="4" fillId="10" borderId="1" xfId="0" applyNumberFormat="1" applyFont="1" applyFill="1" applyBorder="1" applyAlignment="1">
      <alignment horizontal="right" vertical="top" wrapText="1"/>
    </xf>
    <xf numFmtId="164" fontId="4" fillId="10" borderId="1" xfId="0" applyNumberFormat="1" applyFont="1" applyFill="1" applyBorder="1" applyAlignment="1">
      <alignment horizontal="right" vertical="top" wrapText="1"/>
    </xf>
    <xf numFmtId="165" fontId="4" fillId="10" borderId="1" xfId="0" applyNumberFormat="1" applyFont="1" applyFill="1" applyBorder="1" applyAlignment="1">
      <alignment horizontal="right" vertical="top" wrapText="1"/>
    </xf>
    <xf numFmtId="0" fontId="4" fillId="10" borderId="1" xfId="0" applyFont="1" applyFill="1" applyBorder="1" applyAlignment="1">
      <alignment horizontal="center" vertical="top" wrapText="1"/>
    </xf>
    <xf numFmtId="0" fontId="10" fillId="13" borderId="1" xfId="0" applyFont="1" applyFill="1" applyBorder="1" applyAlignment="1">
      <alignment horizontal="center" vertical="top" wrapText="1"/>
    </xf>
    <xf numFmtId="43" fontId="4" fillId="13" borderId="1" xfId="1" applyFont="1" applyFill="1" applyBorder="1" applyAlignment="1">
      <alignment horizontal="right" vertical="top" wrapText="1"/>
    </xf>
    <xf numFmtId="4" fontId="4" fillId="13" borderId="1" xfId="0" applyNumberFormat="1" applyFont="1" applyFill="1" applyBorder="1" applyAlignment="1">
      <alignment horizontal="right" vertical="top" wrapText="1"/>
    </xf>
    <xf numFmtId="164" fontId="4" fillId="13" borderId="1" xfId="0" applyNumberFormat="1" applyFont="1" applyFill="1" applyBorder="1" applyAlignment="1">
      <alignment horizontal="right" vertical="top" wrapText="1"/>
    </xf>
    <xf numFmtId="4" fontId="3" fillId="13" borderId="1" xfId="0" applyNumberFormat="1" applyFont="1" applyFill="1" applyBorder="1" applyAlignment="1">
      <alignment horizontal="right" vertical="top" wrapText="1"/>
    </xf>
    <xf numFmtId="0" fontId="9" fillId="10" borderId="1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1" fillId="3" borderId="0" xfId="0" applyFont="1" applyFill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0" borderId="6" xfId="0" applyFont="1" applyBorder="1" applyAlignment="1">
      <alignment horizontal="right" vertical="top" wrapText="1"/>
    </xf>
    <xf numFmtId="1" fontId="18" fillId="0" borderId="0" xfId="0" applyNumberFormat="1" applyFont="1" applyAlignment="1">
      <alignment horizontal="left" vertical="top" shrinkToFi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right" vertical="top" wrapText="1" indent="1"/>
    </xf>
    <xf numFmtId="0" fontId="19" fillId="0" borderId="2" xfId="0" applyFont="1" applyBorder="1" applyAlignment="1">
      <alignment horizontal="left" vertical="top" wrapText="1" indent="2"/>
    </xf>
    <xf numFmtId="1" fontId="21" fillId="0" borderId="2" xfId="0" applyNumberFormat="1" applyFont="1" applyBorder="1" applyAlignment="1">
      <alignment horizontal="center" vertical="top" shrinkToFit="1"/>
    </xf>
    <xf numFmtId="0" fontId="22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right" vertical="top" wrapText="1"/>
    </xf>
    <xf numFmtId="1" fontId="0" fillId="0" borderId="2" xfId="0" applyNumberFormat="1" applyBorder="1" applyAlignment="1">
      <alignment horizontal="left" vertical="top"/>
    </xf>
    <xf numFmtId="8" fontId="25" fillId="15" borderId="2" xfId="0" applyNumberFormat="1" applyFont="1" applyFill="1" applyBorder="1" applyAlignment="1" applyProtection="1">
      <alignment horizontal="right" vertical="top" wrapText="1"/>
      <protection locked="0"/>
    </xf>
    <xf numFmtId="10" fontId="0" fillId="6" borderId="2" xfId="2" applyNumberFormat="1" applyFont="1" applyFill="1" applyBorder="1" applyAlignment="1">
      <alignment horizontal="left" vertical="top"/>
    </xf>
    <xf numFmtId="168" fontId="0" fillId="16" borderId="2" xfId="0" applyNumberFormat="1" applyFill="1" applyBorder="1" applyAlignment="1">
      <alignment horizontal="left" vertical="top"/>
    </xf>
    <xf numFmtId="10" fontId="0" fillId="16" borderId="2" xfId="2" applyNumberFormat="1" applyFont="1" applyFill="1" applyBorder="1" applyAlignment="1">
      <alignment horizontal="left" vertical="top"/>
    </xf>
    <xf numFmtId="168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10" fontId="0" fillId="0" borderId="2" xfId="2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26" fillId="0" borderId="0" xfId="0" applyFont="1" applyAlignment="1">
      <alignment horizontal="left" vertical="top" wrapText="1" indent="9"/>
    </xf>
    <xf numFmtId="168" fontId="26" fillId="0" borderId="0" xfId="0" applyNumberFormat="1" applyFont="1" applyAlignment="1">
      <alignment horizontal="left" vertical="top" wrapText="1" indent="9"/>
    </xf>
    <xf numFmtId="169" fontId="0" fillId="0" borderId="0" xfId="0" applyNumberFormat="1" applyAlignment="1">
      <alignment horizontal="left" vertical="top"/>
    </xf>
    <xf numFmtId="168" fontId="0" fillId="0" borderId="0" xfId="0" applyNumberFormat="1" applyAlignment="1">
      <alignment horizontal="left" vertical="top"/>
    </xf>
    <xf numFmtId="0" fontId="26" fillId="0" borderId="0" xfId="0" applyFont="1" applyAlignment="1">
      <alignment horizontal="left" vertical="top" wrapText="1" indent="1"/>
    </xf>
    <xf numFmtId="1" fontId="7" fillId="0" borderId="2" xfId="0" applyNumberFormat="1" applyFont="1" applyBorder="1" applyAlignment="1">
      <alignment horizontal="left" vertical="top"/>
    </xf>
    <xf numFmtId="0" fontId="27" fillId="5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center" vertical="top" wrapText="1"/>
    </xf>
    <xf numFmtId="43" fontId="1" fillId="3" borderId="11" xfId="1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164" fontId="1" fillId="3" borderId="11" xfId="0" applyNumberFormat="1" applyFont="1" applyFill="1" applyBorder="1" applyAlignment="1">
      <alignment horizontal="right" vertical="top" wrapText="1"/>
    </xf>
    <xf numFmtId="43" fontId="8" fillId="0" borderId="0" xfId="1" applyFont="1" applyFill="1" applyBorder="1" applyAlignment="1"/>
    <xf numFmtId="166" fontId="8" fillId="0" borderId="0" xfId="1" applyNumberFormat="1" applyFont="1" applyFill="1" applyBorder="1" applyAlignment="1"/>
    <xf numFmtId="0" fontId="2" fillId="3" borderId="12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0" fillId="0" borderId="16" xfId="0" applyBorder="1"/>
    <xf numFmtId="0" fontId="13" fillId="14" borderId="17" xfId="0" applyFont="1" applyFill="1" applyBorder="1" applyAlignment="1">
      <alignment horizontal="left" vertical="top" wrapText="1"/>
    </xf>
    <xf numFmtId="0" fontId="13" fillId="14" borderId="18" xfId="0" applyFont="1" applyFill="1" applyBorder="1" applyAlignment="1">
      <alignment horizontal="left" vertical="top" wrapText="1"/>
    </xf>
    <xf numFmtId="0" fontId="14" fillId="14" borderId="18" xfId="0" applyFont="1" applyFill="1" applyBorder="1" applyAlignment="1">
      <alignment horizontal="left" vertical="top" wrapText="1"/>
    </xf>
    <xf numFmtId="0" fontId="0" fillId="9" borderId="18" xfId="0" applyFill="1" applyBorder="1"/>
    <xf numFmtId="0" fontId="0" fillId="0" borderId="19" xfId="0" applyBorder="1"/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left" vertical="top" wrapText="1"/>
    </xf>
    <xf numFmtId="0" fontId="30" fillId="17" borderId="1" xfId="0" applyFont="1" applyFill="1" applyBorder="1" applyAlignment="1">
      <alignment horizontal="left" vertical="top" wrapText="1"/>
    </xf>
    <xf numFmtId="0" fontId="30" fillId="17" borderId="1" xfId="0" applyFont="1" applyFill="1" applyBorder="1" applyAlignment="1">
      <alignment horizontal="right" vertical="top" wrapText="1"/>
    </xf>
    <xf numFmtId="0" fontId="30" fillId="17" borderId="1" xfId="0" applyFont="1" applyFill="1" applyBorder="1" applyAlignment="1">
      <alignment horizontal="center" vertical="top" wrapText="1"/>
    </xf>
    <xf numFmtId="4" fontId="30" fillId="17" borderId="1" xfId="0" applyNumberFormat="1" applyFont="1" applyFill="1" applyBorder="1" applyAlignment="1">
      <alignment horizontal="right" vertical="top" wrapText="1"/>
    </xf>
    <xf numFmtId="8" fontId="30" fillId="6" borderId="1" xfId="0" applyNumberFormat="1" applyFont="1" applyFill="1" applyBorder="1" applyAlignment="1" applyProtection="1">
      <alignment horizontal="right" vertical="top" wrapText="1"/>
      <protection locked="0"/>
    </xf>
    <xf numFmtId="165" fontId="30" fillId="9" borderId="1" xfId="0" applyNumberFormat="1" applyFont="1" applyFill="1" applyBorder="1" applyAlignment="1">
      <alignment horizontal="right" vertical="top" wrapText="1"/>
    </xf>
    <xf numFmtId="4" fontId="30" fillId="17" borderId="20" xfId="0" applyNumberFormat="1" applyFont="1" applyFill="1" applyBorder="1" applyAlignment="1">
      <alignment horizontal="right" vertical="top" wrapText="1"/>
    </xf>
    <xf numFmtId="4" fontId="30" fillId="17" borderId="21" xfId="0" applyNumberFormat="1" applyFont="1" applyFill="1" applyBorder="1" applyAlignment="1">
      <alignment horizontal="right" vertical="top" wrapText="1"/>
    </xf>
    <xf numFmtId="0" fontId="30" fillId="10" borderId="1" xfId="0" applyFont="1" applyFill="1" applyBorder="1" applyAlignment="1">
      <alignment horizontal="right" vertical="top" wrapText="1"/>
    </xf>
    <xf numFmtId="0" fontId="30" fillId="10" borderId="1" xfId="0" applyFont="1" applyFill="1" applyBorder="1" applyAlignment="1">
      <alignment horizontal="left" vertical="top" wrapText="1"/>
    </xf>
    <xf numFmtId="0" fontId="30" fillId="10" borderId="1" xfId="0" applyFont="1" applyFill="1" applyBorder="1" applyAlignment="1">
      <alignment horizontal="center" vertical="top" wrapText="1"/>
    </xf>
    <xf numFmtId="4" fontId="30" fillId="10" borderId="20" xfId="0" applyNumberFormat="1" applyFont="1" applyFill="1" applyBorder="1" applyAlignment="1">
      <alignment horizontal="right" vertical="top" wrapText="1"/>
    </xf>
    <xf numFmtId="4" fontId="30" fillId="10" borderId="1" xfId="0" applyNumberFormat="1" applyFont="1" applyFill="1" applyBorder="1" applyAlignment="1">
      <alignment horizontal="right" vertical="top" wrapText="1"/>
    </xf>
    <xf numFmtId="8" fontId="30" fillId="10" borderId="1" xfId="0" applyNumberFormat="1" applyFont="1" applyFill="1" applyBorder="1" applyAlignment="1" applyProtection="1">
      <alignment horizontal="right" vertical="top" wrapText="1"/>
      <protection locked="0"/>
    </xf>
    <xf numFmtId="0" fontId="4" fillId="10" borderId="1" xfId="0" applyFont="1" applyFill="1" applyBorder="1" applyAlignment="1">
      <alignment horizontal="right" vertical="top" wrapText="1"/>
    </xf>
    <xf numFmtId="0" fontId="4" fillId="10" borderId="1" xfId="0" applyFont="1" applyFill="1" applyBorder="1" applyAlignment="1">
      <alignment horizontal="left" vertical="top" wrapText="1"/>
    </xf>
    <xf numFmtId="0" fontId="3" fillId="10" borderId="20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left" vertical="top" wrapText="1"/>
    </xf>
    <xf numFmtId="164" fontId="2" fillId="3" borderId="0" xfId="0" applyNumberFormat="1" applyFont="1" applyFill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left" vertical="top" wrapText="1"/>
    </xf>
    <xf numFmtId="43" fontId="2" fillId="3" borderId="2" xfId="1" applyFont="1" applyFill="1" applyBorder="1" applyAlignment="1">
      <alignment horizontal="right" vertical="top" wrapText="1"/>
    </xf>
    <xf numFmtId="0" fontId="1" fillId="3" borderId="0" xfId="0" applyFont="1" applyFill="1" applyAlignment="1">
      <alignment horizontal="left" vertical="top" wrapText="1"/>
    </xf>
    <xf numFmtId="164" fontId="1" fillId="3" borderId="0" xfId="0" applyNumberFormat="1" applyFont="1" applyFill="1" applyAlignment="1">
      <alignment horizontal="left" vertical="top" wrapText="1"/>
    </xf>
    <xf numFmtId="0" fontId="1" fillId="3" borderId="10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10" fontId="2" fillId="11" borderId="0" xfId="0" applyNumberFormat="1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43" fontId="0" fillId="0" borderId="0" xfId="1" applyFont="1" applyAlignment="1">
      <alignment horizontal="center"/>
    </xf>
    <xf numFmtId="0" fontId="2" fillId="3" borderId="13" xfId="0" applyFont="1" applyFill="1" applyBorder="1" applyAlignment="1">
      <alignment horizontal="center" vertical="top" wrapText="1"/>
    </xf>
    <xf numFmtId="0" fontId="29" fillId="3" borderId="8" xfId="0" applyFont="1" applyFill="1" applyBorder="1" applyAlignment="1">
      <alignment horizontal="left" vertical="top" wrapText="1"/>
    </xf>
    <xf numFmtId="10" fontId="2" fillId="0" borderId="8" xfId="0" applyNumberFormat="1" applyFont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4" fillId="0" borderId="2" xfId="6" applyFill="1" applyBorder="1" applyAlignment="1">
      <alignment horizontal="left" vertical="top" wrapText="1"/>
    </xf>
    <xf numFmtId="0" fontId="26" fillId="0" borderId="0" xfId="0" applyFont="1" applyAlignment="1">
      <alignment horizontal="left" vertical="top" wrapText="1" inden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6" fillId="0" borderId="0" xfId="0" applyFont="1" applyAlignment="1">
      <alignment horizontal="right" vertical="top" wrapText="1" indent="9"/>
    </xf>
    <xf numFmtId="168" fontId="26" fillId="0" borderId="0" xfId="0" applyNumberFormat="1" applyFont="1" applyAlignment="1">
      <alignment horizontal="right" vertical="top" wrapText="1" indent="9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18" fillId="0" borderId="6" xfId="0" applyNumberFormat="1" applyFont="1" applyBorder="1" applyAlignment="1">
      <alignment horizontal="left" vertical="top" shrinkToFit="1"/>
    </xf>
    <xf numFmtId="9" fontId="15" fillId="14" borderId="18" xfId="0" applyNumberFormat="1" applyFont="1" applyFill="1" applyBorder="1" applyAlignment="1">
      <alignment horizontal="left" vertical="top" wrapText="1"/>
    </xf>
    <xf numFmtId="0" fontId="15" fillId="14" borderId="18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 indent="2"/>
    </xf>
    <xf numFmtId="0" fontId="16" fillId="0" borderId="6" xfId="0" applyFont="1" applyBorder="1" applyAlignment="1">
      <alignment horizontal="left" vertical="top" wrapText="1" indent="2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right" vertical="top" wrapText="1" indent="6"/>
    </xf>
    <xf numFmtId="0" fontId="24" fillId="0" borderId="7" xfId="6" applyFill="1" applyBorder="1" applyAlignment="1">
      <alignment horizontal="left" vertical="top" wrapText="1"/>
    </xf>
    <xf numFmtId="0" fontId="24" fillId="0" borderId="8" xfId="6" applyFill="1" applyBorder="1" applyAlignment="1">
      <alignment horizontal="left" vertical="top" wrapText="1"/>
    </xf>
    <xf numFmtId="0" fontId="24" fillId="0" borderId="9" xfId="6" applyFill="1" applyBorder="1" applyAlignment="1">
      <alignment horizontal="left" vertical="top" wrapText="1"/>
    </xf>
  </cellXfs>
  <cellStyles count="7">
    <cellStyle name="Hiperlink" xfId="6" builtinId="8"/>
    <cellStyle name="Normal" xfId="0" builtinId="0"/>
    <cellStyle name="Porcentagem" xfId="2" builtinId="5"/>
    <cellStyle name="Porcentagem 2" xfId="4" xr:uid="{00000000-0005-0000-0000-000003000000}"/>
    <cellStyle name="Vírgula" xfId="1" builtinId="3"/>
    <cellStyle name="Vírgula 2" xfId="3" xr:uid="{00000000-0005-0000-0000-000005000000}"/>
    <cellStyle name="Vírgula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</xdr:row>
          <xdr:rowOff>57150</xdr:rowOff>
        </xdr:from>
        <xdr:to>
          <xdr:col>2</xdr:col>
          <xdr:colOff>361950</xdr:colOff>
          <xdr:row>2</xdr:row>
          <xdr:rowOff>723900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0</xdr:row>
          <xdr:rowOff>304800</xdr:rowOff>
        </xdr:from>
        <xdr:to>
          <xdr:col>2</xdr:col>
          <xdr:colOff>495300</xdr:colOff>
          <xdr:row>2</xdr:row>
          <xdr:rowOff>771525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\documentos\000%20-%20PROJETOS%202022%20RECUPERADOS\Cobertura%20escolas\OR&#199;AMENTO%20E%20CRONOGRAMA%20COBER.%20PONTO%20DE%20ONIB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Sint&#233;t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CRONOGRAMA"/>
    </sheetNames>
    <sheetDataSet>
      <sheetData sheetId="0">
        <row r="33">
          <cell r="A33" t="str">
            <v xml:space="preserve">TOTAL GERAL 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IA ORÇAMENTÁRIA"/>
      <sheetName val="cronograma"/>
      <sheetName val="Plan1"/>
      <sheetName val="Aditivo"/>
      <sheetName val="Orçamento Sintético"/>
    </sheetNames>
    <sheetDataSet>
      <sheetData sheetId="0" refreshError="1">
        <row r="5">
          <cell r="D5" t="str">
            <v>PERFURAÇÃO DE POÇO ARTESIANO</v>
          </cell>
        </row>
        <row r="29">
          <cell r="D29" t="str">
            <v>SISTEMA DE PROTEÇÃO DO CONJUNTO MOTOBOMBA</v>
          </cell>
        </row>
        <row r="32">
          <cell r="D32" t="str">
            <v>INSTALAÇÃO</v>
          </cell>
        </row>
        <row r="46">
          <cell r="D46" t="str">
            <v>CASA DE QUIMICA</v>
          </cell>
        </row>
        <row r="72">
          <cell r="D72" t="str">
            <v>RESERVATÓRIO APOIADO</v>
          </cell>
        </row>
        <row r="83">
          <cell r="D83" t="str">
            <v>REDE DE DISTRIBUIÇÃO</v>
          </cell>
        </row>
        <row r="88">
          <cell r="D88" t="str">
            <v>REGISTRO DE MANOBRA</v>
          </cell>
        </row>
        <row r="93">
          <cell r="D93" t="str">
            <v>REDE  DE RECALQUE</v>
          </cell>
        </row>
        <row r="99">
          <cell r="D99" t="str">
            <v>INSTALAÇÃO  ELÉTRICA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planilha%20or&#231;ament&#225;ria.xlsx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1"/>
  <sheetViews>
    <sheetView tabSelected="1" showOutlineSymbols="0" showWhiteSpace="0" view="pageBreakPreview" zoomScale="70" zoomScaleNormal="70" zoomScaleSheetLayoutView="70" zoomScalePageLayoutView="70" workbookViewId="0">
      <pane ySplit="4" topLeftCell="A5" activePane="bottomLeft" state="frozen"/>
      <selection pane="bottomLeft" activeCell="I111" sqref="I111"/>
    </sheetView>
  </sheetViews>
  <sheetFormatPr defaultColWidth="9" defaultRowHeight="14.25"/>
  <cols>
    <col min="1" max="1" width="6" customWidth="1"/>
    <col min="2" max="2" width="8.125" customWidth="1"/>
    <col min="3" max="3" width="9.625" bestFit="1" customWidth="1"/>
    <col min="4" max="4" width="60.875" customWidth="1"/>
    <col min="5" max="5" width="4.25" customWidth="1"/>
    <col min="6" max="6" width="10.5" style="51" bestFit="1" customWidth="1"/>
    <col min="7" max="7" width="11.375" customWidth="1"/>
    <col min="8" max="8" width="10.875" style="2" bestFit="1" customWidth="1"/>
    <col min="9" max="9" width="10.875" customWidth="1"/>
    <col min="10" max="10" width="8.5" customWidth="1"/>
    <col min="11" max="11" width="2.125" style="38" customWidth="1"/>
  </cols>
  <sheetData>
    <row r="1" spans="1:11" ht="15">
      <c r="A1" s="82"/>
      <c r="B1" s="82"/>
      <c r="C1" s="82"/>
      <c r="D1" s="82" t="s">
        <v>0</v>
      </c>
      <c r="E1" s="159" t="s">
        <v>1</v>
      </c>
      <c r="F1" s="159"/>
      <c r="G1" s="159" t="s">
        <v>2</v>
      </c>
      <c r="H1" s="160"/>
      <c r="I1" s="159" t="s">
        <v>3</v>
      </c>
      <c r="J1" s="159"/>
      <c r="K1" s="36"/>
    </row>
    <row r="2" spans="1:11" ht="39.75" customHeight="1">
      <c r="A2" s="80"/>
      <c r="B2" s="80"/>
      <c r="C2" s="80"/>
      <c r="D2" s="80" t="s">
        <v>4</v>
      </c>
      <c r="E2" s="154" t="s">
        <v>5</v>
      </c>
      <c r="F2" s="154"/>
      <c r="G2" s="165"/>
      <c r="H2" s="165"/>
      <c r="I2" s="154" t="s">
        <v>6</v>
      </c>
      <c r="J2" s="154"/>
      <c r="K2" s="37"/>
    </row>
    <row r="3" spans="1:11" ht="69" customHeight="1">
      <c r="A3" s="161"/>
      <c r="B3" s="161"/>
      <c r="D3" s="162" t="s">
        <v>216</v>
      </c>
      <c r="E3" s="163"/>
      <c r="F3" s="163"/>
      <c r="G3" s="163"/>
      <c r="H3" s="164"/>
    </row>
    <row r="4" spans="1:11" ht="30">
      <c r="A4" s="3" t="s">
        <v>9</v>
      </c>
      <c r="B4" s="4" t="s">
        <v>10</v>
      </c>
      <c r="C4" s="3" t="s">
        <v>11</v>
      </c>
      <c r="D4" s="114" t="s">
        <v>12</v>
      </c>
      <c r="E4" s="115" t="s">
        <v>13</v>
      </c>
      <c r="F4" s="116" t="s">
        <v>14</v>
      </c>
      <c r="G4" s="117" t="s">
        <v>15</v>
      </c>
      <c r="H4" s="118" t="s">
        <v>16</v>
      </c>
      <c r="I4" s="4" t="s">
        <v>17</v>
      </c>
      <c r="J4" s="4" t="s">
        <v>18</v>
      </c>
      <c r="K4" s="39"/>
    </row>
    <row r="5" spans="1:11" ht="24" customHeight="1">
      <c r="A5" s="5" t="s">
        <v>19</v>
      </c>
      <c r="B5" s="5"/>
      <c r="C5" s="5"/>
      <c r="D5" s="5" t="s">
        <v>12</v>
      </c>
      <c r="E5" s="5"/>
      <c r="F5" s="6"/>
      <c r="G5" s="5"/>
      <c r="H5" s="7"/>
      <c r="I5" s="29"/>
      <c r="J5" s="30"/>
      <c r="K5"/>
    </row>
    <row r="6" spans="1:11" ht="45" customHeight="1">
      <c r="A6" s="83" t="s">
        <v>20</v>
      </c>
      <c r="B6" s="9">
        <v>103689</v>
      </c>
      <c r="C6" s="8" t="s">
        <v>21</v>
      </c>
      <c r="D6" s="8" t="s">
        <v>144</v>
      </c>
      <c r="E6" s="10" t="s">
        <v>22</v>
      </c>
      <c r="F6" s="9">
        <f>1.4*2</f>
        <v>2.8</v>
      </c>
      <c r="G6" s="11"/>
      <c r="H6" s="12"/>
      <c r="I6" s="11"/>
      <c r="J6" s="31"/>
      <c r="K6"/>
    </row>
    <row r="7" spans="1:11" ht="24" customHeight="1">
      <c r="A7" s="83" t="s">
        <v>23</v>
      </c>
      <c r="B7" s="151" t="s">
        <v>187</v>
      </c>
      <c r="C7" s="152"/>
      <c r="D7" s="65" t="s">
        <v>188</v>
      </c>
      <c r="E7" s="10" t="s">
        <v>155</v>
      </c>
      <c r="F7" s="9">
        <v>1</v>
      </c>
      <c r="G7" s="11"/>
      <c r="H7" s="12"/>
      <c r="I7" s="11"/>
      <c r="J7" s="31"/>
      <c r="K7"/>
    </row>
    <row r="8" spans="1:11" ht="25.5" customHeight="1">
      <c r="A8" s="83" t="s">
        <v>25</v>
      </c>
      <c r="B8" s="151" t="s">
        <v>187</v>
      </c>
      <c r="C8" s="152"/>
      <c r="D8" s="65" t="s">
        <v>189</v>
      </c>
      <c r="E8" s="85" t="s">
        <v>156</v>
      </c>
      <c r="F8" s="9">
        <v>8</v>
      </c>
      <c r="G8" s="11"/>
      <c r="H8" s="12"/>
      <c r="I8" s="11"/>
      <c r="J8" s="31"/>
      <c r="K8"/>
    </row>
    <row r="9" spans="1:11" ht="34.5" customHeight="1">
      <c r="A9" s="83" t="s">
        <v>26</v>
      </c>
      <c r="B9" s="151" t="s">
        <v>187</v>
      </c>
      <c r="C9" s="152"/>
      <c r="D9" s="65" t="s">
        <v>157</v>
      </c>
      <c r="E9" s="85" t="s">
        <v>156</v>
      </c>
      <c r="F9" s="9">
        <v>2</v>
      </c>
      <c r="G9" s="11"/>
      <c r="H9" s="12"/>
      <c r="I9" s="11"/>
      <c r="J9" s="31"/>
      <c r="K9"/>
    </row>
    <row r="10" spans="1:11" ht="26.25" customHeight="1">
      <c r="A10" s="83" t="s">
        <v>30</v>
      </c>
      <c r="B10" s="151" t="s">
        <v>187</v>
      </c>
      <c r="C10" s="152"/>
      <c r="D10" s="65" t="s">
        <v>190</v>
      </c>
      <c r="E10" s="85" t="s">
        <v>156</v>
      </c>
      <c r="F10" s="9">
        <v>90</v>
      </c>
      <c r="G10" s="11"/>
      <c r="H10" s="12"/>
      <c r="I10" s="11"/>
      <c r="J10" s="31"/>
      <c r="K10"/>
    </row>
    <row r="11" spans="1:11" ht="20.25" customHeight="1">
      <c r="A11" s="83" t="s">
        <v>33</v>
      </c>
      <c r="B11" s="151" t="s">
        <v>187</v>
      </c>
      <c r="C11" s="152"/>
      <c r="D11" s="65" t="s">
        <v>158</v>
      </c>
      <c r="E11" s="85" t="s">
        <v>156</v>
      </c>
      <c r="F11" s="9">
        <v>50</v>
      </c>
      <c r="G11" s="11"/>
      <c r="H11" s="12"/>
      <c r="I11" s="11"/>
      <c r="J11" s="31"/>
      <c r="K11"/>
    </row>
    <row r="12" spans="1:11" ht="28.5" customHeight="1">
      <c r="A12" s="83" t="s">
        <v>37</v>
      </c>
      <c r="B12" s="151" t="s">
        <v>187</v>
      </c>
      <c r="C12" s="152"/>
      <c r="D12" s="83" t="s">
        <v>159</v>
      </c>
      <c r="E12" s="85" t="s">
        <v>156</v>
      </c>
      <c r="F12" s="9">
        <v>50</v>
      </c>
      <c r="G12" s="11"/>
      <c r="H12" s="12"/>
      <c r="I12" s="11"/>
      <c r="J12" s="31"/>
      <c r="K12"/>
    </row>
    <row r="13" spans="1:11" ht="34.5" customHeight="1">
      <c r="A13" s="83" t="s">
        <v>40</v>
      </c>
      <c r="B13" s="151" t="s">
        <v>187</v>
      </c>
      <c r="C13" s="152"/>
      <c r="D13" s="83" t="s">
        <v>160</v>
      </c>
      <c r="E13" s="85" t="s">
        <v>156</v>
      </c>
      <c r="F13" s="9">
        <v>10</v>
      </c>
      <c r="G13" s="11"/>
      <c r="H13" s="12"/>
      <c r="I13" s="11"/>
      <c r="J13" s="31"/>
      <c r="K13"/>
    </row>
    <row r="14" spans="1:11" ht="22.5" customHeight="1">
      <c r="A14" s="83" t="s">
        <v>43</v>
      </c>
      <c r="B14" s="151" t="s">
        <v>187</v>
      </c>
      <c r="C14" s="152"/>
      <c r="D14" s="83" t="s">
        <v>161</v>
      </c>
      <c r="E14" s="85" t="s">
        <v>155</v>
      </c>
      <c r="F14" s="9">
        <v>1</v>
      </c>
      <c r="G14" s="11"/>
      <c r="H14" s="12"/>
      <c r="I14" s="11"/>
      <c r="J14" s="31"/>
      <c r="K14"/>
    </row>
    <row r="15" spans="1:11" ht="23.25" customHeight="1">
      <c r="A15" s="83" t="s">
        <v>46</v>
      </c>
      <c r="B15" s="151" t="s">
        <v>187</v>
      </c>
      <c r="C15" s="152"/>
      <c r="D15" s="83" t="s">
        <v>163</v>
      </c>
      <c r="E15" s="85" t="s">
        <v>155</v>
      </c>
      <c r="F15" s="9">
        <v>1</v>
      </c>
      <c r="G15" s="11"/>
      <c r="H15" s="12"/>
      <c r="I15" s="11"/>
      <c r="J15" s="31"/>
      <c r="K15"/>
    </row>
    <row r="16" spans="1:11" ht="33" customHeight="1">
      <c r="A16" s="83" t="s">
        <v>49</v>
      </c>
      <c r="B16" s="151" t="s">
        <v>187</v>
      </c>
      <c r="C16" s="152"/>
      <c r="D16" s="83" t="s">
        <v>162</v>
      </c>
      <c r="E16" s="85" t="s">
        <v>73</v>
      </c>
      <c r="F16" s="9">
        <v>10</v>
      </c>
      <c r="G16" s="11"/>
      <c r="H16" s="12"/>
      <c r="I16" s="11"/>
      <c r="J16" s="31"/>
      <c r="K16"/>
    </row>
    <row r="17" spans="1:11" ht="24" customHeight="1">
      <c r="A17" s="83" t="s">
        <v>52</v>
      </c>
      <c r="B17" s="151" t="s">
        <v>187</v>
      </c>
      <c r="C17" s="152"/>
      <c r="D17" s="83" t="s">
        <v>164</v>
      </c>
      <c r="E17" s="85" t="s">
        <v>155</v>
      </c>
      <c r="F17" s="9">
        <v>1</v>
      </c>
      <c r="G17" s="11"/>
      <c r="H17" s="12"/>
      <c r="I17" s="11"/>
      <c r="J17" s="31"/>
      <c r="K17"/>
    </row>
    <row r="18" spans="1:11" ht="24" customHeight="1">
      <c r="A18" s="83" t="s">
        <v>55</v>
      </c>
      <c r="B18" s="151" t="s">
        <v>187</v>
      </c>
      <c r="C18" s="152"/>
      <c r="D18" s="83" t="s">
        <v>165</v>
      </c>
      <c r="E18" s="85" t="s">
        <v>155</v>
      </c>
      <c r="F18" s="9">
        <v>1</v>
      </c>
      <c r="G18" s="11"/>
      <c r="H18" s="12"/>
      <c r="I18" s="11"/>
      <c r="J18" s="31"/>
      <c r="K18"/>
    </row>
    <row r="19" spans="1:11" ht="25.5" customHeight="1">
      <c r="A19" s="83" t="s">
        <v>58</v>
      </c>
      <c r="B19" s="151" t="s">
        <v>187</v>
      </c>
      <c r="C19" s="152"/>
      <c r="D19" s="83" t="s">
        <v>166</v>
      </c>
      <c r="E19" s="85" t="s">
        <v>155</v>
      </c>
      <c r="F19" s="9">
        <v>1</v>
      </c>
      <c r="G19" s="11"/>
      <c r="H19" s="12"/>
      <c r="I19" s="11"/>
      <c r="J19" s="31"/>
      <c r="K19"/>
    </row>
    <row r="20" spans="1:11" ht="35.25" customHeight="1">
      <c r="A20" s="83" t="s">
        <v>61</v>
      </c>
      <c r="B20" s="151" t="s">
        <v>187</v>
      </c>
      <c r="C20" s="152"/>
      <c r="D20" s="83" t="s">
        <v>167</v>
      </c>
      <c r="E20" s="85" t="s">
        <v>154</v>
      </c>
      <c r="F20" s="9">
        <v>1</v>
      </c>
      <c r="G20" s="11"/>
      <c r="H20" s="12"/>
      <c r="I20" s="11"/>
      <c r="J20" s="31"/>
      <c r="K20"/>
    </row>
    <row r="21" spans="1:11" ht="25.5">
      <c r="A21" s="83" t="s">
        <v>64</v>
      </c>
      <c r="B21" s="151" t="s">
        <v>187</v>
      </c>
      <c r="C21" s="152"/>
      <c r="D21" s="83" t="s">
        <v>168</v>
      </c>
      <c r="E21" s="85" t="s">
        <v>154</v>
      </c>
      <c r="F21" s="9">
        <v>1</v>
      </c>
      <c r="G21" s="11"/>
      <c r="H21" s="12"/>
      <c r="I21" s="11"/>
      <c r="J21" s="31"/>
      <c r="K21"/>
    </row>
    <row r="22" spans="1:11" ht="27" customHeight="1">
      <c r="A22" s="83" t="s">
        <v>82</v>
      </c>
      <c r="B22" s="151" t="s">
        <v>187</v>
      </c>
      <c r="C22" s="152"/>
      <c r="D22" s="83" t="s">
        <v>169</v>
      </c>
      <c r="E22" s="85" t="s">
        <v>154</v>
      </c>
      <c r="F22" s="9">
        <v>1</v>
      </c>
      <c r="G22" s="11"/>
      <c r="H22" s="12"/>
      <c r="I22" s="11"/>
      <c r="J22" s="31"/>
      <c r="K22"/>
    </row>
    <row r="23" spans="1:11" ht="31.5" customHeight="1">
      <c r="A23" s="83" t="s">
        <v>175</v>
      </c>
      <c r="B23" s="151" t="s">
        <v>187</v>
      </c>
      <c r="C23" s="152"/>
      <c r="D23" s="8" t="s">
        <v>214</v>
      </c>
      <c r="E23" s="85"/>
      <c r="F23" s="9">
        <v>45</v>
      </c>
      <c r="G23" s="11"/>
      <c r="H23" s="12"/>
      <c r="I23" s="11"/>
      <c r="J23" s="31"/>
      <c r="K23"/>
    </row>
    <row r="24" spans="1:11" ht="22.5" customHeight="1">
      <c r="A24" s="83" t="s">
        <v>176</v>
      </c>
      <c r="B24" s="151" t="s">
        <v>187</v>
      </c>
      <c r="C24" s="152"/>
      <c r="D24" s="112" t="s">
        <v>170</v>
      </c>
      <c r="E24" s="10" t="s">
        <v>155</v>
      </c>
      <c r="F24" s="9">
        <v>45</v>
      </c>
      <c r="G24" s="11"/>
      <c r="H24" s="12"/>
      <c r="I24" s="11"/>
      <c r="J24" s="31"/>
      <c r="K24"/>
    </row>
    <row r="25" spans="1:11">
      <c r="A25" s="83" t="s">
        <v>177</v>
      </c>
      <c r="B25" s="151" t="s">
        <v>187</v>
      </c>
      <c r="C25" s="152"/>
      <c r="D25" s="83" t="s">
        <v>171</v>
      </c>
      <c r="E25" s="10" t="s">
        <v>155</v>
      </c>
      <c r="F25" s="9">
        <v>30</v>
      </c>
      <c r="G25" s="11"/>
      <c r="H25" s="12"/>
      <c r="I25" s="11"/>
      <c r="J25" s="31"/>
      <c r="K25"/>
    </row>
    <row r="26" spans="1:11">
      <c r="A26" s="83" t="s">
        <v>178</v>
      </c>
      <c r="B26" s="151" t="s">
        <v>187</v>
      </c>
      <c r="C26" s="152"/>
      <c r="D26" s="83" t="s">
        <v>172</v>
      </c>
      <c r="E26" s="10" t="s">
        <v>155</v>
      </c>
      <c r="F26" s="9">
        <v>1</v>
      </c>
      <c r="G26" s="11"/>
      <c r="H26" s="12"/>
      <c r="I26" s="11"/>
      <c r="J26" s="31"/>
      <c r="K26"/>
    </row>
    <row r="27" spans="1:11">
      <c r="A27" s="83" t="s">
        <v>179</v>
      </c>
      <c r="B27" s="151" t="s">
        <v>187</v>
      </c>
      <c r="C27" s="152"/>
      <c r="D27" s="83" t="s">
        <v>173</v>
      </c>
      <c r="E27" s="10" t="s">
        <v>155</v>
      </c>
      <c r="F27" s="9">
        <v>1</v>
      </c>
      <c r="G27" s="11"/>
      <c r="H27" s="12"/>
      <c r="I27" s="11"/>
      <c r="J27" s="31"/>
      <c r="K27"/>
    </row>
    <row r="28" spans="1:11" ht="25.5" customHeight="1">
      <c r="A28" s="83" t="s">
        <v>191</v>
      </c>
      <c r="B28" s="151" t="s">
        <v>187</v>
      </c>
      <c r="C28" s="152"/>
      <c r="D28" s="83" t="s">
        <v>174</v>
      </c>
      <c r="E28" s="10" t="s">
        <v>155</v>
      </c>
      <c r="F28" s="9">
        <v>1</v>
      </c>
      <c r="G28" s="11"/>
      <c r="H28" s="12"/>
      <c r="I28" s="11"/>
      <c r="J28" s="31"/>
      <c r="K28"/>
    </row>
    <row r="29" spans="1:11" s="54" customFormat="1" ht="20.45" customHeight="1">
      <c r="A29" s="84" t="s">
        <v>23</v>
      </c>
      <c r="B29" s="5"/>
      <c r="C29" s="5"/>
      <c r="D29" s="78" t="s">
        <v>109</v>
      </c>
      <c r="E29" s="72"/>
      <c r="F29" s="68"/>
      <c r="G29" s="69"/>
      <c r="H29" s="70"/>
      <c r="I29" s="46"/>
      <c r="J29" s="71"/>
      <c r="K29" s="71"/>
    </row>
    <row r="30" spans="1:11" s="64" customFormat="1" ht="38.25" customHeight="1">
      <c r="A30" s="83" t="s">
        <v>180</v>
      </c>
      <c r="B30" s="14">
        <v>89403</v>
      </c>
      <c r="C30" s="19" t="s">
        <v>21</v>
      </c>
      <c r="D30" s="13" t="s">
        <v>111</v>
      </c>
      <c r="E30" s="15" t="s">
        <v>36</v>
      </c>
      <c r="F30" s="50">
        <v>200</v>
      </c>
      <c r="G30" s="16"/>
      <c r="H30" s="17"/>
      <c r="I30" s="16"/>
      <c r="J30" s="32"/>
      <c r="K30" s="32"/>
    </row>
    <row r="31" spans="1:11" s="64" customFormat="1" ht="27" customHeight="1">
      <c r="A31" s="83" t="s">
        <v>181</v>
      </c>
      <c r="B31" s="14">
        <v>13741</v>
      </c>
      <c r="C31" s="19" t="s">
        <v>21</v>
      </c>
      <c r="D31" s="13" t="s">
        <v>112</v>
      </c>
      <c r="E31" s="15" t="s">
        <v>113</v>
      </c>
      <c r="F31" s="50">
        <v>1</v>
      </c>
      <c r="G31" s="16"/>
      <c r="H31" s="17"/>
      <c r="I31" s="16"/>
      <c r="J31" s="32"/>
      <c r="K31" s="32"/>
    </row>
    <row r="32" spans="1:11" ht="24" customHeight="1">
      <c r="A32" s="84">
        <v>2</v>
      </c>
      <c r="B32" s="5"/>
      <c r="C32" s="5"/>
      <c r="D32" s="84" t="s">
        <v>152</v>
      </c>
      <c r="E32" s="5"/>
      <c r="F32" s="6"/>
      <c r="G32" s="5"/>
      <c r="H32" s="7"/>
      <c r="I32" s="29"/>
      <c r="J32" s="30"/>
      <c r="K32"/>
    </row>
    <row r="33" spans="1:11" ht="33.75" customHeight="1">
      <c r="A33" s="83" t="s">
        <v>101</v>
      </c>
      <c r="B33" s="9" t="s">
        <v>27</v>
      </c>
      <c r="C33" s="8" t="s">
        <v>21</v>
      </c>
      <c r="D33" s="8" t="s">
        <v>28</v>
      </c>
      <c r="E33" s="10" t="s">
        <v>29</v>
      </c>
      <c r="F33" s="9">
        <v>10</v>
      </c>
      <c r="G33" s="11"/>
      <c r="H33" s="12"/>
      <c r="I33" s="11"/>
      <c r="J33" s="31"/>
      <c r="K33"/>
    </row>
    <row r="34" spans="1:11" ht="43.5" customHeight="1">
      <c r="A34" s="83" t="s">
        <v>104</v>
      </c>
      <c r="B34" s="9" t="s">
        <v>31</v>
      </c>
      <c r="C34" s="8" t="s">
        <v>21</v>
      </c>
      <c r="D34" s="8" t="s">
        <v>32</v>
      </c>
      <c r="E34" s="10" t="s">
        <v>29</v>
      </c>
      <c r="F34" s="9">
        <v>1</v>
      </c>
      <c r="G34" s="11"/>
      <c r="H34" s="12"/>
      <c r="I34" s="11"/>
      <c r="J34" s="31"/>
      <c r="K34"/>
    </row>
    <row r="35" spans="1:11" ht="60" customHeight="1">
      <c r="A35" s="83" t="s">
        <v>106</v>
      </c>
      <c r="B35" s="9" t="s">
        <v>34</v>
      </c>
      <c r="C35" s="8" t="s">
        <v>21</v>
      </c>
      <c r="D35" s="8" t="s">
        <v>35</v>
      </c>
      <c r="E35" s="10" t="s">
        <v>36</v>
      </c>
      <c r="F35" s="9">
        <v>2</v>
      </c>
      <c r="G35" s="11"/>
      <c r="H35" s="12"/>
      <c r="I35" s="11"/>
      <c r="J35" s="31"/>
      <c r="K35"/>
    </row>
    <row r="36" spans="1:11" ht="48" customHeight="1">
      <c r="A36" s="83" t="s">
        <v>107</v>
      </c>
      <c r="B36" s="9" t="s">
        <v>38</v>
      </c>
      <c r="C36" s="8" t="s">
        <v>21</v>
      </c>
      <c r="D36" s="8" t="s">
        <v>39</v>
      </c>
      <c r="E36" s="10" t="s">
        <v>36</v>
      </c>
      <c r="F36" s="9">
        <v>190</v>
      </c>
      <c r="G36" s="11"/>
      <c r="H36" s="12"/>
      <c r="I36" s="11"/>
      <c r="J36" s="31"/>
      <c r="K36"/>
    </row>
    <row r="37" spans="1:11" ht="45" customHeight="1">
      <c r="A37" s="83" t="s">
        <v>108</v>
      </c>
      <c r="B37" s="9" t="s">
        <v>41</v>
      </c>
      <c r="C37" s="8" t="s">
        <v>21</v>
      </c>
      <c r="D37" s="8" t="s">
        <v>42</v>
      </c>
      <c r="E37" s="10" t="s">
        <v>24</v>
      </c>
      <c r="F37" s="9">
        <v>1</v>
      </c>
      <c r="G37" s="11"/>
      <c r="H37" s="12"/>
      <c r="I37" s="11"/>
      <c r="J37" s="31"/>
      <c r="K37"/>
    </row>
    <row r="38" spans="1:11" ht="45" customHeight="1">
      <c r="A38" s="83" t="s">
        <v>110</v>
      </c>
      <c r="B38" s="9" t="s">
        <v>44</v>
      </c>
      <c r="C38" s="8" t="s">
        <v>21</v>
      </c>
      <c r="D38" s="8" t="s">
        <v>45</v>
      </c>
      <c r="E38" s="10" t="s">
        <v>24</v>
      </c>
      <c r="F38" s="9">
        <v>7</v>
      </c>
      <c r="G38" s="11"/>
      <c r="H38" s="12"/>
      <c r="I38" s="11"/>
      <c r="J38" s="31"/>
      <c r="K38"/>
    </row>
    <row r="39" spans="1:11" ht="48" customHeight="1">
      <c r="A39" s="83" t="s">
        <v>137</v>
      </c>
      <c r="B39" s="9" t="s">
        <v>47</v>
      </c>
      <c r="C39" s="8" t="s">
        <v>21</v>
      </c>
      <c r="D39" s="8" t="s">
        <v>48</v>
      </c>
      <c r="E39" s="10" t="s">
        <v>24</v>
      </c>
      <c r="F39" s="9">
        <v>2</v>
      </c>
      <c r="G39" s="11"/>
      <c r="H39" s="12"/>
      <c r="I39" s="11"/>
      <c r="J39" s="31"/>
      <c r="K39"/>
    </row>
    <row r="40" spans="1:11" ht="54" customHeight="1">
      <c r="A40" s="83" t="s">
        <v>138</v>
      </c>
      <c r="B40" s="9" t="s">
        <v>50</v>
      </c>
      <c r="C40" s="8" t="s">
        <v>21</v>
      </c>
      <c r="D40" s="8" t="s">
        <v>51</v>
      </c>
      <c r="E40" s="10" t="s">
        <v>24</v>
      </c>
      <c r="F40" s="9">
        <v>2</v>
      </c>
      <c r="G40" s="11"/>
      <c r="H40" s="12"/>
      <c r="I40" s="11"/>
      <c r="J40" s="31"/>
      <c r="K40"/>
    </row>
    <row r="41" spans="1:11" ht="48" customHeight="1">
      <c r="A41" s="83" t="s">
        <v>139</v>
      </c>
      <c r="B41" s="9" t="s">
        <v>53</v>
      </c>
      <c r="C41" s="8" t="s">
        <v>21</v>
      </c>
      <c r="D41" s="8" t="s">
        <v>54</v>
      </c>
      <c r="E41" s="10" t="s">
        <v>24</v>
      </c>
      <c r="F41" s="9">
        <v>3</v>
      </c>
      <c r="G41" s="11"/>
      <c r="H41" s="12"/>
      <c r="I41" s="11"/>
      <c r="J41" s="31"/>
      <c r="K41"/>
    </row>
    <row r="42" spans="1:11" ht="48" customHeight="1">
      <c r="A42" s="83" t="s">
        <v>140</v>
      </c>
      <c r="B42" s="9" t="s">
        <v>56</v>
      </c>
      <c r="C42" s="8" t="s">
        <v>21</v>
      </c>
      <c r="D42" s="8" t="s">
        <v>57</v>
      </c>
      <c r="E42" s="10" t="s">
        <v>24</v>
      </c>
      <c r="F42" s="9">
        <v>1</v>
      </c>
      <c r="G42" s="11"/>
      <c r="H42" s="12"/>
      <c r="I42" s="11"/>
      <c r="J42" s="31"/>
      <c r="K42"/>
    </row>
    <row r="43" spans="1:11" ht="36" customHeight="1">
      <c r="A43" s="83" t="s">
        <v>141</v>
      </c>
      <c r="B43" s="9" t="s">
        <v>59</v>
      </c>
      <c r="C43" s="8" t="s">
        <v>21</v>
      </c>
      <c r="D43" s="8" t="s">
        <v>60</v>
      </c>
      <c r="E43" s="10" t="s">
        <v>24</v>
      </c>
      <c r="F43" s="9">
        <v>1</v>
      </c>
      <c r="G43" s="11"/>
      <c r="H43" s="12"/>
      <c r="I43" s="11"/>
      <c r="J43" s="31"/>
      <c r="K43"/>
    </row>
    <row r="44" spans="1:11" ht="48" customHeight="1">
      <c r="A44" s="83" t="s">
        <v>142</v>
      </c>
      <c r="B44" s="9" t="s">
        <v>62</v>
      </c>
      <c r="C44" s="8" t="s">
        <v>21</v>
      </c>
      <c r="D44" s="8" t="s">
        <v>63</v>
      </c>
      <c r="E44" s="10" t="s">
        <v>24</v>
      </c>
      <c r="F44" s="9">
        <v>2</v>
      </c>
      <c r="G44" s="11"/>
      <c r="H44" s="12"/>
      <c r="I44" s="11"/>
      <c r="J44" s="31"/>
      <c r="K44"/>
    </row>
    <row r="45" spans="1:11" ht="54" customHeight="1">
      <c r="A45" s="83" t="s">
        <v>143</v>
      </c>
      <c r="B45" s="9" t="s">
        <v>65</v>
      </c>
      <c r="C45" s="8" t="s">
        <v>21</v>
      </c>
      <c r="D45" s="8" t="s">
        <v>66</v>
      </c>
      <c r="E45" s="10" t="s">
        <v>36</v>
      </c>
      <c r="F45" s="9">
        <v>36</v>
      </c>
      <c r="G45" s="11"/>
      <c r="H45" s="12"/>
      <c r="I45" s="11"/>
      <c r="J45" s="31"/>
      <c r="K45"/>
    </row>
    <row r="46" spans="1:11">
      <c r="A46" s="5">
        <v>3</v>
      </c>
      <c r="B46" s="5"/>
      <c r="C46" s="5"/>
      <c r="D46" s="84" t="s">
        <v>67</v>
      </c>
      <c r="E46" s="5"/>
      <c r="F46" s="48"/>
      <c r="G46" s="43"/>
      <c r="H46" s="45"/>
      <c r="I46" s="46"/>
      <c r="J46" s="47"/>
      <c r="K46" s="47"/>
    </row>
    <row r="47" spans="1:11">
      <c r="A47" s="5" t="s">
        <v>93</v>
      </c>
      <c r="B47" s="5"/>
      <c r="C47" s="5"/>
      <c r="D47" s="5" t="s">
        <v>251</v>
      </c>
      <c r="E47" s="5"/>
      <c r="F47" s="48"/>
      <c r="G47" s="43"/>
      <c r="H47" s="45"/>
      <c r="I47" s="46"/>
      <c r="J47" s="47"/>
      <c r="K47" s="47"/>
    </row>
    <row r="48" spans="1:11" ht="38.25" customHeight="1">
      <c r="A48" s="83" t="s">
        <v>93</v>
      </c>
      <c r="B48" s="9">
        <v>101173</v>
      </c>
      <c r="C48" s="8" t="s">
        <v>21</v>
      </c>
      <c r="D48" s="8" t="s">
        <v>68</v>
      </c>
      <c r="E48" s="10" t="s">
        <v>156</v>
      </c>
      <c r="F48" s="49">
        <v>8</v>
      </c>
      <c r="G48" s="11"/>
      <c r="H48" s="12"/>
      <c r="I48" s="11"/>
      <c r="J48" s="31"/>
      <c r="K48" s="40"/>
    </row>
    <row r="49" spans="1:11" ht="36.6" customHeight="1">
      <c r="A49" s="83" t="s">
        <v>252</v>
      </c>
      <c r="B49" s="135">
        <v>96619</v>
      </c>
      <c r="C49" s="134" t="s">
        <v>21</v>
      </c>
      <c r="D49" s="134" t="s">
        <v>233</v>
      </c>
      <c r="E49" s="136" t="s">
        <v>94</v>
      </c>
      <c r="F49" s="135">
        <v>0.18</v>
      </c>
      <c r="G49" s="137"/>
      <c r="H49" s="137"/>
      <c r="I49" s="138"/>
      <c r="J49" s="139"/>
    </row>
    <row r="50" spans="1:11" ht="37.5" customHeight="1">
      <c r="A50" s="83" t="s">
        <v>253</v>
      </c>
      <c r="B50" s="135">
        <v>96534</v>
      </c>
      <c r="C50" s="134" t="s">
        <v>21</v>
      </c>
      <c r="D50" s="134" t="s">
        <v>234</v>
      </c>
      <c r="E50" s="136" t="s">
        <v>94</v>
      </c>
      <c r="F50" s="135">
        <v>0.8</v>
      </c>
      <c r="G50" s="137"/>
      <c r="H50" s="137"/>
      <c r="I50" s="138"/>
      <c r="J50" s="139"/>
    </row>
    <row r="51" spans="1:11" ht="45" customHeight="1">
      <c r="A51" s="83" t="s">
        <v>96</v>
      </c>
      <c r="B51" s="135">
        <v>96545</v>
      </c>
      <c r="C51" s="134" t="s">
        <v>21</v>
      </c>
      <c r="D51" s="134" t="s">
        <v>238</v>
      </c>
      <c r="E51" s="136" t="s">
        <v>235</v>
      </c>
      <c r="F51" s="135">
        <v>15.17</v>
      </c>
      <c r="G51" s="140"/>
      <c r="H51" s="137"/>
      <c r="I51" s="138"/>
      <c r="J51" s="139"/>
    </row>
    <row r="52" spans="1:11" ht="45" customHeight="1">
      <c r="A52" s="83" t="s">
        <v>97</v>
      </c>
      <c r="B52" s="135">
        <v>96557</v>
      </c>
      <c r="C52" s="134" t="s">
        <v>21</v>
      </c>
      <c r="D52" s="134" t="s">
        <v>236</v>
      </c>
      <c r="E52" s="136" t="s">
        <v>29</v>
      </c>
      <c r="F52" s="135">
        <v>0.4</v>
      </c>
      <c r="G52" s="137"/>
      <c r="H52" s="137"/>
      <c r="I52" s="138"/>
      <c r="J52" s="139"/>
    </row>
    <row r="53" spans="1:11" ht="22.5" customHeight="1">
      <c r="A53" s="150" t="s">
        <v>252</v>
      </c>
      <c r="B53" s="142"/>
      <c r="C53" s="143"/>
      <c r="D53" s="43" t="s">
        <v>241</v>
      </c>
      <c r="E53" s="144"/>
      <c r="F53" s="142"/>
      <c r="G53" s="145"/>
      <c r="H53" s="146"/>
      <c r="I53" s="147"/>
      <c r="J53" s="139"/>
    </row>
    <row r="54" spans="1:11" ht="33.75" customHeight="1">
      <c r="A54" s="134" t="s">
        <v>255</v>
      </c>
      <c r="B54" s="9">
        <v>92270</v>
      </c>
      <c r="C54" s="8" t="s">
        <v>21</v>
      </c>
      <c r="D54" s="8" t="s">
        <v>250</v>
      </c>
      <c r="E54" s="10" t="s">
        <v>94</v>
      </c>
      <c r="F54" s="135">
        <v>6.3</v>
      </c>
      <c r="G54" s="11"/>
      <c r="H54" s="11"/>
      <c r="I54" s="11"/>
      <c r="J54" s="139"/>
    </row>
    <row r="55" spans="1:11" ht="36.6" customHeight="1">
      <c r="A55" s="134" t="s">
        <v>256</v>
      </c>
      <c r="B55" s="135">
        <v>96619</v>
      </c>
      <c r="C55" s="134" t="s">
        <v>21</v>
      </c>
      <c r="D55" s="134" t="s">
        <v>233</v>
      </c>
      <c r="E55" s="136" t="s">
        <v>94</v>
      </c>
      <c r="F55" s="135">
        <v>0.79</v>
      </c>
      <c r="G55" s="137"/>
      <c r="H55" s="137"/>
      <c r="I55" s="138"/>
      <c r="J55" s="139"/>
    </row>
    <row r="56" spans="1:11" ht="36.75" customHeight="1">
      <c r="A56" s="134" t="s">
        <v>257</v>
      </c>
      <c r="B56" s="135">
        <v>104918</v>
      </c>
      <c r="C56" s="134" t="s">
        <v>21</v>
      </c>
      <c r="D56" s="134" t="s">
        <v>239</v>
      </c>
      <c r="E56" s="136" t="s">
        <v>235</v>
      </c>
      <c r="F56" s="135">
        <v>17</v>
      </c>
      <c r="G56" s="140"/>
      <c r="H56" s="137"/>
      <c r="I56" s="138"/>
      <c r="J56" s="139"/>
    </row>
    <row r="57" spans="1:11" ht="41.25" customHeight="1">
      <c r="A57" s="134" t="s">
        <v>258</v>
      </c>
      <c r="B57" s="135">
        <v>104917</v>
      </c>
      <c r="C57" s="134" t="s">
        <v>21</v>
      </c>
      <c r="D57" s="134" t="s">
        <v>240</v>
      </c>
      <c r="E57" s="136" t="s">
        <v>235</v>
      </c>
      <c r="F57" s="135">
        <v>11.17</v>
      </c>
      <c r="G57" s="137"/>
      <c r="H57" s="137"/>
      <c r="I57" s="138"/>
      <c r="J57" s="139"/>
    </row>
    <row r="58" spans="1:11" ht="45" customHeight="1">
      <c r="A58" s="134" t="s">
        <v>259</v>
      </c>
      <c r="B58" s="135">
        <v>96557</v>
      </c>
      <c r="C58" s="134" t="s">
        <v>21</v>
      </c>
      <c r="D58" s="134" t="s">
        <v>236</v>
      </c>
      <c r="E58" s="136" t="s">
        <v>29</v>
      </c>
      <c r="F58" s="135">
        <v>0.315</v>
      </c>
      <c r="G58" s="137"/>
      <c r="H58" s="137"/>
      <c r="I58" s="138"/>
      <c r="J58" s="139"/>
    </row>
    <row r="59" spans="1:11" s="64" customFormat="1">
      <c r="A59" s="44" t="s">
        <v>253</v>
      </c>
      <c r="B59" s="148"/>
      <c r="C59" s="149"/>
      <c r="D59" s="43" t="s">
        <v>242</v>
      </c>
      <c r="E59" s="72"/>
      <c r="F59" s="68"/>
      <c r="G59" s="69"/>
      <c r="H59" s="70"/>
      <c r="I59" s="69"/>
      <c r="J59" s="32"/>
      <c r="K59" s="32"/>
    </row>
    <row r="60" spans="1:11" ht="56.25" customHeight="1">
      <c r="A60" s="134" t="s">
        <v>260</v>
      </c>
      <c r="B60" s="9">
        <v>92443</v>
      </c>
      <c r="C60" s="8" t="s">
        <v>21</v>
      </c>
      <c r="D60" s="8" t="s">
        <v>243</v>
      </c>
      <c r="E60" s="10" t="s">
        <v>94</v>
      </c>
      <c r="F60" s="135">
        <v>7.2</v>
      </c>
      <c r="G60" s="11"/>
      <c r="H60" s="11"/>
      <c r="I60" s="11"/>
      <c r="J60" s="139"/>
    </row>
    <row r="61" spans="1:11" ht="45" customHeight="1">
      <c r="A61" s="134" t="s">
        <v>261</v>
      </c>
      <c r="B61" s="135">
        <v>92775</v>
      </c>
      <c r="C61" s="134" t="s">
        <v>21</v>
      </c>
      <c r="D61" s="134" t="s">
        <v>237</v>
      </c>
      <c r="E61" s="136" t="s">
        <v>235</v>
      </c>
      <c r="F61" s="135">
        <v>11.29</v>
      </c>
      <c r="G61" s="141"/>
      <c r="H61" s="137"/>
      <c r="I61" s="138"/>
      <c r="J61" s="139"/>
    </row>
    <row r="62" spans="1:11" ht="45" customHeight="1">
      <c r="A62" s="134" t="s">
        <v>262</v>
      </c>
      <c r="B62" s="135">
        <v>92761</v>
      </c>
      <c r="C62" s="134" t="s">
        <v>21</v>
      </c>
      <c r="D62" s="134" t="s">
        <v>244</v>
      </c>
      <c r="E62" s="136" t="s">
        <v>235</v>
      </c>
      <c r="F62" s="135">
        <v>14</v>
      </c>
      <c r="G62" s="141"/>
      <c r="H62" s="137"/>
      <c r="I62" s="138"/>
      <c r="J62" s="139"/>
    </row>
    <row r="63" spans="1:11" ht="45" customHeight="1">
      <c r="A63" s="134" t="s">
        <v>263</v>
      </c>
      <c r="B63" s="135">
        <v>103671</v>
      </c>
      <c r="C63" s="134" t="s">
        <v>21</v>
      </c>
      <c r="D63" s="134" t="s">
        <v>245</v>
      </c>
      <c r="E63" s="136" t="s">
        <v>235</v>
      </c>
      <c r="F63" s="135">
        <v>0.315</v>
      </c>
      <c r="G63" s="141"/>
      <c r="H63" s="137"/>
      <c r="I63" s="138"/>
      <c r="J63" s="139"/>
    </row>
    <row r="64" spans="1:11" s="64" customFormat="1">
      <c r="A64" s="44" t="s">
        <v>96</v>
      </c>
      <c r="B64" s="148"/>
      <c r="C64" s="149"/>
      <c r="D64" s="43" t="s">
        <v>247</v>
      </c>
      <c r="E64" s="72"/>
      <c r="F64" s="68"/>
      <c r="G64" s="69"/>
      <c r="H64" s="70"/>
      <c r="I64" s="69"/>
      <c r="J64" s="32"/>
      <c r="K64" s="32"/>
    </row>
    <row r="65" spans="1:11" ht="56.25" customHeight="1">
      <c r="A65" s="134" t="s">
        <v>264</v>
      </c>
      <c r="B65" s="9">
        <v>92270</v>
      </c>
      <c r="C65" s="8" t="s">
        <v>21</v>
      </c>
      <c r="D65" s="8" t="s">
        <v>250</v>
      </c>
      <c r="E65" s="10" t="s">
        <v>94</v>
      </c>
      <c r="F65" s="135">
        <v>6.3</v>
      </c>
      <c r="G65" s="11"/>
      <c r="H65" s="11"/>
      <c r="I65" s="11"/>
      <c r="J65" s="139"/>
    </row>
    <row r="66" spans="1:11" ht="45" customHeight="1">
      <c r="A66" s="134" t="s">
        <v>265</v>
      </c>
      <c r="B66" s="135">
        <v>92775</v>
      </c>
      <c r="C66" s="134" t="s">
        <v>21</v>
      </c>
      <c r="D66" s="134" t="s">
        <v>237</v>
      </c>
      <c r="E66" s="136" t="s">
        <v>235</v>
      </c>
      <c r="F66" s="135">
        <v>13.5</v>
      </c>
      <c r="G66" s="141"/>
      <c r="H66" s="137"/>
      <c r="I66" s="138"/>
      <c r="J66" s="139"/>
    </row>
    <row r="67" spans="1:11" ht="45" customHeight="1">
      <c r="A67" s="134" t="s">
        <v>266</v>
      </c>
      <c r="B67" s="135">
        <v>92761</v>
      </c>
      <c r="C67" s="134" t="s">
        <v>21</v>
      </c>
      <c r="D67" s="134" t="s">
        <v>244</v>
      </c>
      <c r="E67" s="136" t="s">
        <v>235</v>
      </c>
      <c r="F67" s="135">
        <v>17</v>
      </c>
      <c r="G67" s="141"/>
      <c r="H67" s="137"/>
      <c r="I67" s="138"/>
      <c r="J67" s="139"/>
    </row>
    <row r="68" spans="1:11" ht="45" customHeight="1">
      <c r="A68" s="134" t="s">
        <v>267</v>
      </c>
      <c r="B68" s="135">
        <v>103682</v>
      </c>
      <c r="C68" s="134" t="s">
        <v>21</v>
      </c>
      <c r="D68" s="134" t="s">
        <v>249</v>
      </c>
      <c r="E68" s="136" t="s">
        <v>248</v>
      </c>
      <c r="F68" s="135">
        <v>0.23</v>
      </c>
      <c r="G68" s="141"/>
      <c r="H68" s="137"/>
      <c r="I68" s="138"/>
      <c r="J68" s="139"/>
    </row>
    <row r="69" spans="1:11" s="64" customFormat="1">
      <c r="A69" s="148" t="s">
        <v>97</v>
      </c>
      <c r="B69" s="148"/>
      <c r="C69" s="149"/>
      <c r="D69" s="43" t="s">
        <v>246</v>
      </c>
      <c r="E69" s="72"/>
      <c r="F69" s="68"/>
      <c r="G69" s="69"/>
      <c r="H69" s="70"/>
      <c r="I69" s="69"/>
      <c r="J69" s="32"/>
      <c r="K69" s="32"/>
    </row>
    <row r="70" spans="1:11" s="64" customFormat="1" ht="48.75" customHeight="1">
      <c r="A70" s="8" t="s">
        <v>254</v>
      </c>
      <c r="B70" s="14">
        <v>101963</v>
      </c>
      <c r="C70" s="13" t="s">
        <v>21</v>
      </c>
      <c r="D70" s="13" t="s">
        <v>69</v>
      </c>
      <c r="E70" s="10" t="s">
        <v>22</v>
      </c>
      <c r="F70" s="50">
        <v>12.5</v>
      </c>
      <c r="G70" s="16"/>
      <c r="H70" s="17"/>
      <c r="I70" s="11"/>
      <c r="J70" s="32"/>
      <c r="K70" s="32"/>
    </row>
    <row r="71" spans="1:11" s="64" customFormat="1">
      <c r="A71" s="148">
        <v>4</v>
      </c>
      <c r="B71" s="148"/>
      <c r="C71" s="149"/>
      <c r="D71" s="43" t="s">
        <v>268</v>
      </c>
      <c r="E71" s="72"/>
      <c r="F71" s="68"/>
      <c r="G71" s="69"/>
      <c r="H71" s="70"/>
      <c r="I71" s="69"/>
      <c r="J71" s="32"/>
      <c r="K71" s="32"/>
    </row>
    <row r="72" spans="1:11" s="64" customFormat="1" ht="47.25" customHeight="1">
      <c r="A72" s="8" t="s">
        <v>122</v>
      </c>
      <c r="B72" s="14">
        <v>103328</v>
      </c>
      <c r="C72" s="13" t="s">
        <v>21</v>
      </c>
      <c r="D72" s="13" t="s">
        <v>70</v>
      </c>
      <c r="E72" s="10" t="s">
        <v>22</v>
      </c>
      <c r="F72" s="50">
        <v>26</v>
      </c>
      <c r="G72" s="16"/>
      <c r="H72" s="17"/>
      <c r="I72" s="11"/>
      <c r="J72" s="32"/>
      <c r="K72" s="32"/>
    </row>
    <row r="73" spans="1:11" s="64" customFormat="1" ht="49.5" customHeight="1">
      <c r="A73" s="8" t="s">
        <v>226</v>
      </c>
      <c r="B73" s="14">
        <v>101162</v>
      </c>
      <c r="C73" s="13" t="s">
        <v>21</v>
      </c>
      <c r="D73" s="65" t="s">
        <v>71</v>
      </c>
      <c r="E73" s="10" t="s">
        <v>22</v>
      </c>
      <c r="F73" s="50">
        <v>1.68</v>
      </c>
      <c r="G73" s="16"/>
      <c r="H73" s="17"/>
      <c r="I73" s="11"/>
      <c r="J73" s="32"/>
      <c r="K73" s="32"/>
    </row>
    <row r="74" spans="1:11" s="64" customFormat="1" ht="63.75">
      <c r="A74" s="8" t="s">
        <v>227</v>
      </c>
      <c r="B74" s="14">
        <v>87620</v>
      </c>
      <c r="C74" s="13" t="s">
        <v>21</v>
      </c>
      <c r="D74" s="65" t="s">
        <v>72</v>
      </c>
      <c r="E74" s="15" t="s">
        <v>73</v>
      </c>
      <c r="F74" s="50">
        <v>12.5</v>
      </c>
      <c r="G74" s="16"/>
      <c r="H74" s="17"/>
      <c r="I74" s="11"/>
      <c r="J74" s="32"/>
      <c r="K74" s="32"/>
    </row>
    <row r="75" spans="1:11" s="64" customFormat="1" ht="25.5">
      <c r="A75" s="8" t="s">
        <v>228</v>
      </c>
      <c r="B75" s="14">
        <v>101747</v>
      </c>
      <c r="C75" s="13" t="s">
        <v>21</v>
      </c>
      <c r="D75" s="65" t="s">
        <v>74</v>
      </c>
      <c r="E75" s="15" t="s">
        <v>73</v>
      </c>
      <c r="F75" s="50">
        <v>17.170000000000002</v>
      </c>
      <c r="G75" s="16"/>
      <c r="H75" s="17"/>
      <c r="I75" s="11"/>
      <c r="J75" s="32"/>
      <c r="K75" s="32"/>
    </row>
    <row r="76" spans="1:11" s="64" customFormat="1" ht="49.5" customHeight="1">
      <c r="A76" s="8" t="s">
        <v>145</v>
      </c>
      <c r="B76" s="14">
        <v>87905</v>
      </c>
      <c r="C76" s="13" t="s">
        <v>21</v>
      </c>
      <c r="D76" s="13" t="s">
        <v>75</v>
      </c>
      <c r="E76" s="15" t="s">
        <v>73</v>
      </c>
      <c r="F76" s="50">
        <v>53.7</v>
      </c>
      <c r="G76" s="16"/>
      <c r="H76" s="17"/>
      <c r="I76" s="11"/>
      <c r="J76" s="32"/>
      <c r="K76" s="32"/>
    </row>
    <row r="77" spans="1:11" s="64" customFormat="1" ht="44.25" customHeight="1">
      <c r="A77" s="8" t="s">
        <v>146</v>
      </c>
      <c r="B77" s="14">
        <v>87887</v>
      </c>
      <c r="C77" s="13" t="s">
        <v>21</v>
      </c>
      <c r="D77" s="13" t="s">
        <v>76</v>
      </c>
      <c r="E77" s="15" t="s">
        <v>73</v>
      </c>
      <c r="F77" s="50">
        <v>13</v>
      </c>
      <c r="G77" s="16"/>
      <c r="H77" s="17"/>
      <c r="I77" s="11"/>
      <c r="J77" s="32"/>
      <c r="K77" s="32"/>
    </row>
    <row r="78" spans="1:11" s="64" customFormat="1" ht="65.25" customHeight="1">
      <c r="A78" s="8" t="s">
        <v>147</v>
      </c>
      <c r="B78" s="14">
        <v>87527</v>
      </c>
      <c r="C78" s="13" t="s">
        <v>21</v>
      </c>
      <c r="D78" s="13" t="s">
        <v>284</v>
      </c>
      <c r="E78" s="15" t="s">
        <v>73</v>
      </c>
      <c r="F78" s="50">
        <v>53.7</v>
      </c>
      <c r="G78" s="16"/>
      <c r="H78" s="17"/>
      <c r="I78" s="11"/>
      <c r="J78" s="32"/>
      <c r="K78" s="32"/>
    </row>
    <row r="79" spans="1:11" s="64" customFormat="1" ht="35.25" customHeight="1">
      <c r="A79" s="8" t="s">
        <v>148</v>
      </c>
      <c r="B79" s="14">
        <v>104639</v>
      </c>
      <c r="C79" s="13" t="s">
        <v>21</v>
      </c>
      <c r="D79" s="13" t="s">
        <v>77</v>
      </c>
      <c r="E79" s="15" t="s">
        <v>73</v>
      </c>
      <c r="F79" s="50">
        <v>13</v>
      </c>
      <c r="G79" s="16"/>
      <c r="H79" s="17"/>
      <c r="I79" s="11"/>
      <c r="J79" s="32"/>
      <c r="K79" s="32"/>
    </row>
    <row r="80" spans="1:11" s="64" customFormat="1" ht="35.25" customHeight="1">
      <c r="A80" s="8" t="s">
        <v>149</v>
      </c>
      <c r="B80" s="14">
        <v>104641</v>
      </c>
      <c r="C80" s="13" t="s">
        <v>21</v>
      </c>
      <c r="D80" s="65" t="s">
        <v>153</v>
      </c>
      <c r="E80" s="15" t="s">
        <v>73</v>
      </c>
      <c r="F80" s="50">
        <v>53.7</v>
      </c>
      <c r="G80" s="16"/>
      <c r="H80" s="17"/>
      <c r="I80" s="11"/>
      <c r="J80" s="32"/>
      <c r="K80" s="32"/>
    </row>
    <row r="81" spans="1:11" s="64" customFormat="1" ht="37.5" customHeight="1">
      <c r="A81" s="8" t="s">
        <v>150</v>
      </c>
      <c r="B81" s="14">
        <v>102611</v>
      </c>
      <c r="C81" s="13" t="s">
        <v>21</v>
      </c>
      <c r="D81" s="13" t="s">
        <v>78</v>
      </c>
      <c r="E81" s="15" t="s">
        <v>24</v>
      </c>
      <c r="F81" s="50">
        <v>1</v>
      </c>
      <c r="G81" s="16"/>
      <c r="H81" s="17"/>
      <c r="I81" s="11"/>
      <c r="J81" s="32"/>
      <c r="K81" s="32"/>
    </row>
    <row r="82" spans="1:11" s="64" customFormat="1" ht="33" customHeight="1">
      <c r="A82" s="8" t="s">
        <v>229</v>
      </c>
      <c r="B82" s="14">
        <v>89410</v>
      </c>
      <c r="C82" s="13" t="s">
        <v>21</v>
      </c>
      <c r="D82" s="13" t="s">
        <v>79</v>
      </c>
      <c r="E82" s="15" t="s">
        <v>24</v>
      </c>
      <c r="F82" s="16">
        <v>3</v>
      </c>
      <c r="G82" s="16"/>
      <c r="H82" s="16"/>
      <c r="I82" s="16"/>
      <c r="J82" s="32"/>
      <c r="K82" s="32"/>
    </row>
    <row r="83" spans="1:11" s="64" customFormat="1" ht="33" customHeight="1">
      <c r="A83" s="8" t="s">
        <v>230</v>
      </c>
      <c r="B83" s="14">
        <v>89440</v>
      </c>
      <c r="C83" s="13" t="s">
        <v>21</v>
      </c>
      <c r="D83" s="13" t="s">
        <v>80</v>
      </c>
      <c r="E83" s="15" t="s">
        <v>24</v>
      </c>
      <c r="F83" s="16">
        <v>1</v>
      </c>
      <c r="G83" s="16"/>
      <c r="H83" s="16"/>
      <c r="I83" s="16"/>
      <c r="J83" s="32"/>
      <c r="K83" s="32"/>
    </row>
    <row r="84" spans="1:11" s="64" customFormat="1" ht="25.5">
      <c r="A84" s="8" t="s">
        <v>231</v>
      </c>
      <c r="B84" s="14">
        <v>89402</v>
      </c>
      <c r="C84" s="13" t="s">
        <v>21</v>
      </c>
      <c r="D84" s="13" t="s">
        <v>81</v>
      </c>
      <c r="E84" s="15" t="s">
        <v>29</v>
      </c>
      <c r="F84" s="16">
        <v>7</v>
      </c>
      <c r="G84" s="16"/>
      <c r="H84" s="16"/>
      <c r="I84" s="16"/>
      <c r="J84" s="32"/>
      <c r="K84" s="32"/>
    </row>
    <row r="85" spans="1:11" s="64" customFormat="1" ht="25.5">
      <c r="A85" s="8" t="s">
        <v>269</v>
      </c>
      <c r="B85" s="14">
        <v>89403</v>
      </c>
      <c r="C85" s="13" t="s">
        <v>21</v>
      </c>
      <c r="D85" s="13" t="s">
        <v>83</v>
      </c>
      <c r="E85" s="15" t="s">
        <v>36</v>
      </c>
      <c r="F85" s="50">
        <v>1</v>
      </c>
      <c r="G85" s="16"/>
      <c r="H85" s="17"/>
      <c r="I85" s="16"/>
      <c r="J85" s="32"/>
      <c r="K85" s="32"/>
    </row>
    <row r="86" spans="1:11" s="64" customFormat="1" ht="38.25">
      <c r="A86" s="8" t="s">
        <v>270</v>
      </c>
      <c r="B86" s="14" t="s">
        <v>84</v>
      </c>
      <c r="C86" s="13" t="s">
        <v>21</v>
      </c>
      <c r="D86" s="13" t="s">
        <v>85</v>
      </c>
      <c r="E86" s="15" t="s">
        <v>36</v>
      </c>
      <c r="F86" s="50">
        <v>1</v>
      </c>
      <c r="G86" s="16"/>
      <c r="H86" s="17"/>
      <c r="I86" s="16"/>
      <c r="J86" s="32"/>
      <c r="K86" s="32"/>
    </row>
    <row r="87" spans="1:11" s="64" customFormat="1" ht="38.25">
      <c r="A87" s="8" t="s">
        <v>271</v>
      </c>
      <c r="B87" s="14">
        <v>89748</v>
      </c>
      <c r="C87" s="13" t="s">
        <v>21</v>
      </c>
      <c r="D87" s="65" t="s">
        <v>86</v>
      </c>
      <c r="E87" s="15" t="s">
        <v>24</v>
      </c>
      <c r="F87" s="50">
        <v>1</v>
      </c>
      <c r="G87" s="16"/>
      <c r="H87" s="17"/>
      <c r="I87" s="16"/>
      <c r="J87" s="32"/>
      <c r="K87" s="32"/>
    </row>
    <row r="88" spans="1:11" s="64" customFormat="1" ht="25.5">
      <c r="A88" s="8" t="s">
        <v>272</v>
      </c>
      <c r="B88" s="14">
        <v>89428</v>
      </c>
      <c r="C88" s="13" t="s">
        <v>21</v>
      </c>
      <c r="D88" s="65" t="s">
        <v>87</v>
      </c>
      <c r="E88" s="15" t="s">
        <v>24</v>
      </c>
      <c r="F88" s="50">
        <v>1</v>
      </c>
      <c r="G88" s="16"/>
      <c r="H88" s="17"/>
      <c r="I88" s="16"/>
      <c r="J88" s="32"/>
      <c r="K88" s="32"/>
    </row>
    <row r="89" spans="1:11" s="64" customFormat="1" ht="38.25">
      <c r="A89" s="8" t="s">
        <v>273</v>
      </c>
      <c r="B89" s="14">
        <v>89748</v>
      </c>
      <c r="C89" s="13" t="s">
        <v>21</v>
      </c>
      <c r="D89" s="65" t="s">
        <v>88</v>
      </c>
      <c r="E89" s="15" t="s">
        <v>24</v>
      </c>
      <c r="F89" s="50">
        <v>1</v>
      </c>
      <c r="G89" s="16"/>
      <c r="H89" s="17"/>
      <c r="I89" s="16"/>
      <c r="J89" s="32"/>
      <c r="K89" s="32"/>
    </row>
    <row r="90" spans="1:11" s="64" customFormat="1" ht="46.5" customHeight="1">
      <c r="A90" s="8" t="s">
        <v>274</v>
      </c>
      <c r="B90" s="14">
        <v>90733</v>
      </c>
      <c r="C90" s="13" t="s">
        <v>21</v>
      </c>
      <c r="D90" s="13" t="s">
        <v>89</v>
      </c>
      <c r="E90" s="15" t="s">
        <v>36</v>
      </c>
      <c r="F90" s="50">
        <v>3</v>
      </c>
      <c r="G90" s="16"/>
      <c r="H90" s="17"/>
      <c r="I90" s="16"/>
      <c r="J90" s="32"/>
      <c r="K90" s="32"/>
    </row>
    <row r="91" spans="1:11" s="64" customFormat="1" ht="46.5" customHeight="1">
      <c r="A91" s="8" t="s">
        <v>275</v>
      </c>
      <c r="B91" s="14">
        <v>94807</v>
      </c>
      <c r="C91" s="13" t="s">
        <v>21</v>
      </c>
      <c r="D91" s="13" t="s">
        <v>219</v>
      </c>
      <c r="E91" s="66" t="s">
        <v>90</v>
      </c>
      <c r="F91" s="50">
        <v>2</v>
      </c>
      <c r="G91" s="16"/>
      <c r="H91" s="17"/>
      <c r="I91" s="16"/>
      <c r="J91" s="32"/>
      <c r="K91" s="32"/>
    </row>
    <row r="92" spans="1:11" s="64" customFormat="1" ht="46.5" customHeight="1">
      <c r="A92" s="8" t="s">
        <v>276</v>
      </c>
      <c r="B92" s="14">
        <v>104479</v>
      </c>
      <c r="C92" s="13" t="s">
        <v>21</v>
      </c>
      <c r="D92" s="65" t="s">
        <v>91</v>
      </c>
      <c r="E92" s="66" t="s">
        <v>90</v>
      </c>
      <c r="F92" s="50">
        <v>2</v>
      </c>
      <c r="G92" s="16"/>
      <c r="H92" s="17"/>
      <c r="I92" s="16"/>
      <c r="J92" s="32"/>
      <c r="K92" s="32"/>
    </row>
    <row r="93" spans="1:11" s="64" customFormat="1" ht="46.5" customHeight="1">
      <c r="A93" s="8" t="s">
        <v>277</v>
      </c>
      <c r="B93" s="14">
        <v>98522</v>
      </c>
      <c r="C93" s="13" t="s">
        <v>21</v>
      </c>
      <c r="D93" s="13" t="s">
        <v>224</v>
      </c>
      <c r="E93" s="15" t="s">
        <v>156</v>
      </c>
      <c r="F93" s="50">
        <v>36</v>
      </c>
      <c r="G93" s="16"/>
      <c r="H93" s="17"/>
      <c r="I93" s="16"/>
      <c r="J93" s="32"/>
      <c r="K93" s="32"/>
    </row>
    <row r="94" spans="1:11" s="64" customFormat="1" ht="46.5" customHeight="1">
      <c r="A94" s="8" t="s">
        <v>278</v>
      </c>
      <c r="B94" s="14">
        <v>2</v>
      </c>
      <c r="C94" s="13" t="s">
        <v>187</v>
      </c>
      <c r="D94" s="13" t="s">
        <v>225</v>
      </c>
      <c r="E94" s="15" t="s">
        <v>73</v>
      </c>
      <c r="F94" s="50">
        <v>7</v>
      </c>
      <c r="G94" s="16"/>
      <c r="H94" s="17"/>
      <c r="I94" s="16"/>
      <c r="J94" s="32"/>
      <c r="K94" s="32"/>
    </row>
    <row r="95" spans="1:11" ht="24" customHeight="1">
      <c r="A95" s="5">
        <v>4</v>
      </c>
      <c r="B95" s="5"/>
      <c r="C95" s="5"/>
      <c r="D95" s="84" t="s">
        <v>92</v>
      </c>
      <c r="E95" s="5"/>
      <c r="F95" s="6"/>
      <c r="G95" s="5"/>
      <c r="H95" s="7"/>
      <c r="I95" s="29"/>
      <c r="J95" s="30"/>
      <c r="K95"/>
    </row>
    <row r="96" spans="1:11" ht="59.25" customHeight="1">
      <c r="A96" s="83" t="s">
        <v>122</v>
      </c>
      <c r="B96" s="9">
        <v>97086</v>
      </c>
      <c r="C96" s="8" t="s">
        <v>21</v>
      </c>
      <c r="D96" s="8" t="s">
        <v>221</v>
      </c>
      <c r="E96" s="10" t="s">
        <v>94</v>
      </c>
      <c r="F96" s="9">
        <v>17.64</v>
      </c>
      <c r="G96" s="11"/>
      <c r="H96" s="12"/>
      <c r="I96" s="11"/>
      <c r="J96" s="31"/>
      <c r="K96"/>
    </row>
    <row r="97" spans="1:11" ht="47.25" customHeight="1">
      <c r="A97" s="83" t="s">
        <v>226</v>
      </c>
      <c r="B97" s="9">
        <v>97083</v>
      </c>
      <c r="C97" s="8" t="s">
        <v>21</v>
      </c>
      <c r="D97" s="8" t="s">
        <v>220</v>
      </c>
      <c r="E97" s="10" t="s">
        <v>94</v>
      </c>
      <c r="F97" s="9">
        <v>17.64</v>
      </c>
      <c r="G97" s="11"/>
      <c r="H97" s="12"/>
      <c r="I97" s="11"/>
      <c r="J97" s="31"/>
      <c r="K97"/>
    </row>
    <row r="98" spans="1:11" ht="36" customHeight="1">
      <c r="A98" s="83" t="s">
        <v>227</v>
      </c>
      <c r="B98" s="9">
        <v>92771</v>
      </c>
      <c r="C98" s="8" t="s">
        <v>21</v>
      </c>
      <c r="D98" s="8" t="s">
        <v>232</v>
      </c>
      <c r="E98" s="10" t="s">
        <v>223</v>
      </c>
      <c r="F98" s="9">
        <v>160</v>
      </c>
      <c r="G98" s="11"/>
      <c r="H98" s="12"/>
      <c r="I98" s="11"/>
      <c r="J98" s="31"/>
      <c r="K98"/>
    </row>
    <row r="99" spans="1:11" ht="44.25" customHeight="1">
      <c r="A99" s="83" t="s">
        <v>228</v>
      </c>
      <c r="B99" s="9">
        <v>97096</v>
      </c>
      <c r="C99" s="8" t="s">
        <v>21</v>
      </c>
      <c r="D99" s="8" t="s">
        <v>222</v>
      </c>
      <c r="E99" s="10" t="s">
        <v>29</v>
      </c>
      <c r="F99" s="9">
        <v>2.64</v>
      </c>
      <c r="G99" s="11"/>
      <c r="H99" s="12"/>
      <c r="I99" s="11"/>
      <c r="J99" s="31"/>
      <c r="K99"/>
    </row>
    <row r="100" spans="1:11" ht="38.25">
      <c r="A100" s="83" t="s">
        <v>145</v>
      </c>
      <c r="B100" s="18" t="s">
        <v>95</v>
      </c>
      <c r="C100" s="86" t="s">
        <v>187</v>
      </c>
      <c r="D100" s="19" t="s">
        <v>283</v>
      </c>
      <c r="E100" s="20" t="s">
        <v>24</v>
      </c>
      <c r="F100" s="18">
        <v>1</v>
      </c>
      <c r="G100" s="21"/>
      <c r="H100" s="22"/>
      <c r="I100" s="21"/>
      <c r="J100" s="33"/>
      <c r="K100"/>
    </row>
    <row r="101" spans="1:11" s="64" customFormat="1" ht="46.5" customHeight="1">
      <c r="A101" s="83" t="s">
        <v>146</v>
      </c>
      <c r="B101" s="14">
        <v>98522</v>
      </c>
      <c r="C101" s="13" t="s">
        <v>21</v>
      </c>
      <c r="D101" s="13" t="s">
        <v>224</v>
      </c>
      <c r="E101" s="15" t="s">
        <v>156</v>
      </c>
      <c r="F101" s="50">
        <v>20</v>
      </c>
      <c r="G101" s="16"/>
      <c r="H101" s="17"/>
      <c r="I101" s="16"/>
      <c r="J101" s="32"/>
      <c r="K101" s="32"/>
    </row>
    <row r="102" spans="1:11" s="64" customFormat="1" ht="46.5" customHeight="1">
      <c r="A102" s="83" t="s">
        <v>147</v>
      </c>
      <c r="B102" s="14">
        <v>2</v>
      </c>
      <c r="C102" s="13" t="s">
        <v>187</v>
      </c>
      <c r="D102" s="13" t="s">
        <v>225</v>
      </c>
      <c r="E102" s="15" t="s">
        <v>73</v>
      </c>
      <c r="F102" s="50">
        <v>7</v>
      </c>
      <c r="G102" s="16"/>
      <c r="H102" s="17"/>
      <c r="I102" s="16"/>
      <c r="J102" s="32"/>
      <c r="K102" s="32"/>
    </row>
    <row r="103" spans="1:11" ht="47.45" customHeight="1">
      <c r="A103" s="83" t="s">
        <v>148</v>
      </c>
      <c r="B103" s="9" t="s">
        <v>47</v>
      </c>
      <c r="C103" s="8" t="s">
        <v>21</v>
      </c>
      <c r="D103" s="8" t="s">
        <v>48</v>
      </c>
      <c r="E103" s="10" t="s">
        <v>24</v>
      </c>
      <c r="F103" s="9">
        <v>14</v>
      </c>
      <c r="G103" s="11"/>
      <c r="H103" s="12"/>
      <c r="I103" s="11"/>
      <c r="J103" s="31"/>
      <c r="K103"/>
    </row>
    <row r="104" spans="1:11" ht="48" customHeight="1">
      <c r="A104" s="83" t="s">
        <v>149</v>
      </c>
      <c r="B104" s="9" t="s">
        <v>98</v>
      </c>
      <c r="C104" s="8" t="s">
        <v>21</v>
      </c>
      <c r="D104" s="8" t="s">
        <v>99</v>
      </c>
      <c r="E104" s="10" t="s">
        <v>24</v>
      </c>
      <c r="F104" s="9">
        <v>16</v>
      </c>
      <c r="G104" s="11"/>
      <c r="H104" s="12"/>
      <c r="I104" s="11"/>
      <c r="J104" s="31"/>
      <c r="K104"/>
    </row>
    <row r="105" spans="1:11" ht="44.25" customHeight="1">
      <c r="A105" s="83" t="s">
        <v>150</v>
      </c>
      <c r="B105" s="9" t="s">
        <v>53</v>
      </c>
      <c r="C105" s="8" t="s">
        <v>21</v>
      </c>
      <c r="D105" s="8" t="s">
        <v>54</v>
      </c>
      <c r="E105" s="10" t="s">
        <v>24</v>
      </c>
      <c r="F105" s="9">
        <v>2</v>
      </c>
      <c r="G105" s="11"/>
      <c r="H105" s="12"/>
      <c r="I105" s="11"/>
      <c r="J105" s="31"/>
      <c r="K105"/>
    </row>
    <row r="106" spans="1:11" ht="46.5" customHeight="1">
      <c r="A106" s="83" t="s">
        <v>229</v>
      </c>
      <c r="B106" s="9" t="s">
        <v>38</v>
      </c>
      <c r="C106" s="8" t="s">
        <v>21</v>
      </c>
      <c r="D106" s="8" t="s">
        <v>39</v>
      </c>
      <c r="E106" s="10" t="s">
        <v>36</v>
      </c>
      <c r="F106" s="9">
        <v>24</v>
      </c>
      <c r="G106" s="11"/>
      <c r="H106" s="12"/>
      <c r="I106" s="11"/>
      <c r="J106" s="31"/>
      <c r="K106"/>
    </row>
    <row r="107" spans="1:11" ht="48" customHeight="1">
      <c r="A107" s="83" t="s">
        <v>230</v>
      </c>
      <c r="B107" s="9" t="s">
        <v>62</v>
      </c>
      <c r="C107" s="8" t="s">
        <v>21</v>
      </c>
      <c r="D107" s="8" t="s">
        <v>63</v>
      </c>
      <c r="E107" s="10" t="s">
        <v>24</v>
      </c>
      <c r="F107" s="9">
        <v>4</v>
      </c>
      <c r="G107" s="11"/>
      <c r="H107" s="12"/>
      <c r="I107" s="11"/>
      <c r="J107" s="31"/>
      <c r="K107"/>
    </row>
    <row r="108" spans="1:11" s="54" customFormat="1" ht="16.5" customHeight="1">
      <c r="A108" s="5">
        <v>5</v>
      </c>
      <c r="B108" s="5"/>
      <c r="C108" s="5"/>
      <c r="D108" s="84" t="s">
        <v>100</v>
      </c>
      <c r="E108" s="73"/>
      <c r="F108" s="74"/>
      <c r="G108" s="75"/>
      <c r="H108" s="76"/>
      <c r="I108" s="77"/>
      <c r="J108" s="71"/>
      <c r="K108" s="71"/>
    </row>
    <row r="109" spans="1:11" ht="54.75" customHeight="1">
      <c r="A109" s="83" t="s">
        <v>123</v>
      </c>
      <c r="B109" s="9" t="s">
        <v>102</v>
      </c>
      <c r="C109" s="8" t="s">
        <v>21</v>
      </c>
      <c r="D109" s="8" t="s">
        <v>103</v>
      </c>
      <c r="E109" s="10" t="s">
        <v>29</v>
      </c>
      <c r="F109" s="67">
        <v>1086.93</v>
      </c>
      <c r="G109" s="12"/>
      <c r="H109" s="12"/>
      <c r="I109" s="16"/>
      <c r="J109" s="31"/>
      <c r="K109" s="40"/>
    </row>
    <row r="110" spans="1:11" ht="67.5" customHeight="1">
      <c r="A110" s="83" t="s">
        <v>124</v>
      </c>
      <c r="B110" s="9">
        <v>93378</v>
      </c>
      <c r="C110" s="8" t="s">
        <v>21</v>
      </c>
      <c r="D110" s="8" t="s">
        <v>105</v>
      </c>
      <c r="E110" s="10" t="s">
        <v>29</v>
      </c>
      <c r="F110" s="67">
        <v>1086.93</v>
      </c>
      <c r="G110" s="12"/>
      <c r="H110" s="12"/>
      <c r="I110" s="16"/>
      <c r="J110" s="31"/>
      <c r="K110" s="40"/>
    </row>
    <row r="111" spans="1:11" ht="46.5" customHeight="1">
      <c r="A111" s="83" t="s">
        <v>125</v>
      </c>
      <c r="B111" s="9">
        <v>97124</v>
      </c>
      <c r="C111" s="8"/>
      <c r="D111" s="8" t="s">
        <v>281</v>
      </c>
      <c r="E111" s="10" t="s">
        <v>36</v>
      </c>
      <c r="F111" s="67">
        <v>2173.86</v>
      </c>
      <c r="G111" s="12"/>
      <c r="H111" s="12"/>
      <c r="I111" s="16"/>
      <c r="J111" s="31"/>
      <c r="K111" s="40"/>
    </row>
    <row r="112" spans="1:11" ht="35.25" customHeight="1">
      <c r="A112" s="83" t="s">
        <v>126</v>
      </c>
      <c r="B112" s="9">
        <v>94649</v>
      </c>
      <c r="C112" s="8" t="s">
        <v>21</v>
      </c>
      <c r="D112" s="8" t="s">
        <v>198</v>
      </c>
      <c r="E112" s="10" t="s">
        <v>36</v>
      </c>
      <c r="F112" s="67">
        <v>273.86</v>
      </c>
      <c r="G112" s="12"/>
      <c r="H112" s="12"/>
      <c r="I112" s="16"/>
      <c r="J112" s="31"/>
      <c r="K112" s="40"/>
    </row>
    <row r="113" spans="1:11" ht="48" customHeight="1">
      <c r="A113" s="83" t="s">
        <v>282</v>
      </c>
      <c r="B113" s="9">
        <v>89449</v>
      </c>
      <c r="C113" s="8" t="s">
        <v>21</v>
      </c>
      <c r="D113" s="8" t="s">
        <v>199</v>
      </c>
      <c r="E113" s="10" t="s">
        <v>36</v>
      </c>
      <c r="F113" s="67">
        <v>1900</v>
      </c>
      <c r="G113" s="12"/>
      <c r="H113" s="12"/>
      <c r="I113" s="16"/>
      <c r="J113" s="31"/>
      <c r="K113" s="40"/>
    </row>
    <row r="114" spans="1:11">
      <c r="A114" s="5">
        <v>6</v>
      </c>
      <c r="B114" s="5"/>
      <c r="C114" s="5"/>
      <c r="D114" s="84" t="s">
        <v>133</v>
      </c>
      <c r="E114" s="43"/>
      <c r="F114" s="44"/>
      <c r="G114" s="43"/>
      <c r="H114" s="45"/>
      <c r="I114" s="46"/>
      <c r="J114" s="47"/>
      <c r="K114" s="47"/>
    </row>
    <row r="115" spans="1:11" ht="37.5" customHeight="1">
      <c r="A115" s="83" t="s">
        <v>127</v>
      </c>
      <c r="B115" s="9" t="s">
        <v>135</v>
      </c>
      <c r="C115" s="8" t="s">
        <v>21</v>
      </c>
      <c r="D115" s="8" t="s">
        <v>136</v>
      </c>
      <c r="E115" s="10" t="s">
        <v>29</v>
      </c>
      <c r="F115" s="9">
        <v>0.6</v>
      </c>
      <c r="G115" s="11"/>
      <c r="H115" s="12"/>
      <c r="I115" s="11"/>
      <c r="J115" s="31"/>
      <c r="K115" s="40"/>
    </row>
    <row r="116" spans="1:11" ht="36" customHeight="1">
      <c r="A116" s="83" t="s">
        <v>128</v>
      </c>
      <c r="B116" s="9">
        <v>97895</v>
      </c>
      <c r="C116" s="8"/>
      <c r="D116" s="8" t="s">
        <v>280</v>
      </c>
      <c r="E116" s="10" t="s">
        <v>279</v>
      </c>
      <c r="F116" s="9">
        <v>20</v>
      </c>
      <c r="G116" s="11"/>
      <c r="H116" s="12"/>
      <c r="I116" s="11"/>
      <c r="J116" s="31"/>
      <c r="K116" s="40"/>
    </row>
    <row r="117" spans="1:11" ht="40.5" customHeight="1">
      <c r="A117" s="83" t="s">
        <v>129</v>
      </c>
      <c r="B117" s="9" t="s">
        <v>131</v>
      </c>
      <c r="C117" s="8" t="s">
        <v>21</v>
      </c>
      <c r="D117" s="8" t="s">
        <v>132</v>
      </c>
      <c r="E117" s="10" t="s">
        <v>24</v>
      </c>
      <c r="F117" s="9">
        <v>2</v>
      </c>
      <c r="G117" s="11"/>
      <c r="H117" s="12"/>
      <c r="I117" s="11"/>
      <c r="J117" s="31"/>
      <c r="K117" s="40"/>
    </row>
    <row r="118" spans="1:11" s="1" customFormat="1" ht="25.5">
      <c r="A118" s="83" t="s">
        <v>130</v>
      </c>
      <c r="B118" s="24">
        <v>94489</v>
      </c>
      <c r="C118" s="23" t="s">
        <v>21</v>
      </c>
      <c r="D118" s="87" t="s">
        <v>197</v>
      </c>
      <c r="E118" s="25" t="s">
        <v>24</v>
      </c>
      <c r="F118" s="24">
        <v>16</v>
      </c>
      <c r="G118" s="26"/>
      <c r="H118" s="27"/>
      <c r="I118" s="26"/>
      <c r="J118" s="34"/>
      <c r="K118" s="40"/>
    </row>
    <row r="119" spans="1:11">
      <c r="A119" s="5">
        <v>7</v>
      </c>
      <c r="B119" s="5"/>
      <c r="C119" s="5"/>
      <c r="D119" s="84" t="s">
        <v>115</v>
      </c>
      <c r="E119" s="5"/>
      <c r="F119" s="44"/>
      <c r="G119" s="43"/>
      <c r="H119" s="45"/>
      <c r="I119" s="46"/>
      <c r="J119" s="47"/>
      <c r="K119" s="47"/>
    </row>
    <row r="120" spans="1:11" ht="54.75" customHeight="1">
      <c r="A120" s="8" t="s">
        <v>134</v>
      </c>
      <c r="B120" s="9" t="s">
        <v>102</v>
      </c>
      <c r="C120" s="8" t="s">
        <v>21</v>
      </c>
      <c r="D120" s="8" t="s">
        <v>103</v>
      </c>
      <c r="E120" s="10" t="s">
        <v>29</v>
      </c>
      <c r="F120" s="67">
        <v>70</v>
      </c>
      <c r="G120" s="12"/>
      <c r="H120" s="12"/>
      <c r="I120" s="16"/>
      <c r="J120" s="31"/>
      <c r="K120" s="40"/>
    </row>
    <row r="121" spans="1:11" ht="63.75">
      <c r="A121" s="83" t="s">
        <v>151</v>
      </c>
      <c r="B121" s="9" t="s">
        <v>116</v>
      </c>
      <c r="C121" s="8" t="s">
        <v>21</v>
      </c>
      <c r="D121" s="8" t="s">
        <v>117</v>
      </c>
      <c r="E121" s="10" t="s">
        <v>29</v>
      </c>
      <c r="F121" s="9">
        <v>70</v>
      </c>
      <c r="G121" s="11"/>
      <c r="H121" s="12"/>
      <c r="I121" s="11"/>
      <c r="J121" s="31"/>
      <c r="K121" s="40"/>
    </row>
    <row r="122" spans="1:11" ht="48.75" customHeight="1">
      <c r="A122" s="83" t="s">
        <v>185</v>
      </c>
      <c r="B122" s="9">
        <v>94651</v>
      </c>
      <c r="C122" s="8" t="s">
        <v>21</v>
      </c>
      <c r="D122" s="8" t="s">
        <v>85</v>
      </c>
      <c r="E122" s="10" t="s">
        <v>36</v>
      </c>
      <c r="F122" s="9">
        <v>176.7</v>
      </c>
      <c r="G122" s="11"/>
      <c r="H122" s="12"/>
      <c r="I122" s="11"/>
      <c r="J122" s="31"/>
      <c r="K122" s="40"/>
    </row>
    <row r="123" spans="1:11" ht="37.5" customHeight="1">
      <c r="A123" s="83" t="s">
        <v>192</v>
      </c>
      <c r="B123" s="9" t="s">
        <v>118</v>
      </c>
      <c r="C123" s="8" t="s">
        <v>21</v>
      </c>
      <c r="D123" s="8" t="s">
        <v>119</v>
      </c>
      <c r="E123" s="10" t="s">
        <v>24</v>
      </c>
      <c r="F123" s="9">
        <v>6</v>
      </c>
      <c r="G123" s="11"/>
      <c r="H123" s="12"/>
      <c r="I123" s="11"/>
      <c r="J123" s="31"/>
      <c r="K123" s="40"/>
    </row>
    <row r="124" spans="1:11" ht="45.75" customHeight="1">
      <c r="A124" s="83" t="s">
        <v>193</v>
      </c>
      <c r="B124" s="9" t="s">
        <v>120</v>
      </c>
      <c r="C124" s="8" t="s">
        <v>21</v>
      </c>
      <c r="D124" s="8" t="s">
        <v>121</v>
      </c>
      <c r="E124" s="10" t="s">
        <v>24</v>
      </c>
      <c r="F124" s="9">
        <v>4</v>
      </c>
      <c r="G124" s="11"/>
      <c r="H124" s="12"/>
      <c r="I124" s="11"/>
      <c r="J124" s="31"/>
      <c r="K124" s="40"/>
    </row>
    <row r="125" spans="1:11" s="54" customFormat="1" ht="20.45" customHeight="1">
      <c r="A125" s="84">
        <v>8</v>
      </c>
      <c r="B125" s="5"/>
      <c r="C125" s="5"/>
      <c r="D125" s="78" t="s">
        <v>182</v>
      </c>
      <c r="E125" s="72"/>
      <c r="F125" s="68"/>
      <c r="G125" s="69"/>
      <c r="H125" s="70"/>
      <c r="I125" s="46"/>
      <c r="J125" s="71"/>
      <c r="K125" s="71"/>
    </row>
    <row r="126" spans="1:11" s="64" customFormat="1" ht="48.75" customHeight="1">
      <c r="A126" s="83" t="s">
        <v>194</v>
      </c>
      <c r="B126" s="14">
        <v>101502</v>
      </c>
      <c r="C126" s="19" t="s">
        <v>21</v>
      </c>
      <c r="D126" s="65" t="s">
        <v>183</v>
      </c>
      <c r="E126" s="10" t="s">
        <v>24</v>
      </c>
      <c r="F126" s="50">
        <v>1</v>
      </c>
      <c r="G126" s="16"/>
      <c r="H126" s="17"/>
      <c r="I126" s="16"/>
      <c r="J126" s="32"/>
      <c r="K126" s="32"/>
    </row>
    <row r="127" spans="1:11" s="64" customFormat="1" ht="60.75" customHeight="1">
      <c r="A127" s="83" t="s">
        <v>195</v>
      </c>
      <c r="B127" s="14">
        <v>100578</v>
      </c>
      <c r="C127" s="19" t="s">
        <v>21</v>
      </c>
      <c r="D127" s="65" t="s">
        <v>184</v>
      </c>
      <c r="E127" s="15" t="s">
        <v>113</v>
      </c>
      <c r="F127" s="50">
        <v>1</v>
      </c>
      <c r="G127" s="16"/>
      <c r="H127" s="17"/>
      <c r="I127" s="16"/>
      <c r="J127" s="32"/>
      <c r="K127" s="32"/>
    </row>
    <row r="128" spans="1:11" s="64" customFormat="1" ht="37.5" customHeight="1">
      <c r="A128" s="83" t="s">
        <v>196</v>
      </c>
      <c r="B128" s="14">
        <v>41196</v>
      </c>
      <c r="C128" s="19" t="s">
        <v>21</v>
      </c>
      <c r="D128" s="65" t="s">
        <v>186</v>
      </c>
      <c r="E128" s="15" t="s">
        <v>113</v>
      </c>
      <c r="F128" s="50">
        <v>1</v>
      </c>
      <c r="G128" s="16"/>
      <c r="H128" s="17"/>
      <c r="I128" s="16"/>
      <c r="J128" s="32"/>
      <c r="K128" s="32"/>
    </row>
    <row r="129" spans="1:11" s="63" customFormat="1">
      <c r="A129" s="56"/>
      <c r="B129" s="57"/>
      <c r="C129" s="56"/>
      <c r="D129" s="56"/>
      <c r="E129" s="58"/>
      <c r="F129" s="59"/>
      <c r="G129" s="60"/>
      <c r="H129" s="61"/>
      <c r="I129" s="60"/>
      <c r="J129" s="62"/>
      <c r="K129" s="62"/>
    </row>
    <row r="130" spans="1:11">
      <c r="A130" s="153"/>
      <c r="B130" s="153"/>
      <c r="C130" s="153"/>
      <c r="D130" s="28"/>
      <c r="E130" s="79"/>
      <c r="F130" s="154"/>
      <c r="G130" s="153"/>
      <c r="H130" s="155"/>
      <c r="I130" s="153"/>
      <c r="J130" s="153"/>
      <c r="K130" s="41"/>
    </row>
    <row r="131" spans="1:11">
      <c r="A131" s="156"/>
      <c r="B131" s="156"/>
      <c r="C131" s="156"/>
      <c r="D131" s="35"/>
      <c r="E131" s="81"/>
      <c r="F131" s="157" t="s">
        <v>114</v>
      </c>
      <c r="G131" s="156"/>
      <c r="H131" s="158">
        <f>SUM(I5+I46+I32+I95+I108+I114+I125+I119+I29)</f>
        <v>0</v>
      </c>
      <c r="I131" s="158"/>
      <c r="J131" s="158"/>
      <c r="K131" s="42"/>
    </row>
    <row r="132" spans="1:11">
      <c r="K132"/>
    </row>
    <row r="133" spans="1:11">
      <c r="K133"/>
    </row>
    <row r="134" spans="1:11" ht="71.25">
      <c r="D134" s="113" t="s">
        <v>215</v>
      </c>
      <c r="K134"/>
    </row>
    <row r="150" spans="8:8">
      <c r="H150" s="52"/>
    </row>
    <row r="151" spans="8:8">
      <c r="H151" s="52"/>
    </row>
  </sheetData>
  <mergeCells count="36">
    <mergeCell ref="I1:J1"/>
    <mergeCell ref="E2:F2"/>
    <mergeCell ref="G2:H2"/>
    <mergeCell ref="I2:J2"/>
    <mergeCell ref="B13:C13"/>
    <mergeCell ref="B14:C14"/>
    <mergeCell ref="B15:C15"/>
    <mergeCell ref="E1:F1"/>
    <mergeCell ref="G1:H1"/>
    <mergeCell ref="B8:C8"/>
    <mergeCell ref="B9:C9"/>
    <mergeCell ref="B10:C10"/>
    <mergeCell ref="B11:C11"/>
    <mergeCell ref="B12:C12"/>
    <mergeCell ref="A3:B3"/>
    <mergeCell ref="D3:H3"/>
    <mergeCell ref="B7:C7"/>
    <mergeCell ref="A130:C130"/>
    <mergeCell ref="F130:G130"/>
    <mergeCell ref="H130:J130"/>
    <mergeCell ref="A131:C131"/>
    <mergeCell ref="F131:G131"/>
    <mergeCell ref="H131:J131"/>
    <mergeCell ref="B26:C26"/>
    <mergeCell ref="B27:C27"/>
    <mergeCell ref="B28:C28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25:C25"/>
  </mergeCells>
  <phoneticPr fontId="11" type="noConversion"/>
  <pageMargins left="0.51181102362204722" right="0.51181102362204722" top="0.98425196850393704" bottom="0.98425196850393704" header="0.51181102362204722" footer="0.51181102362204722"/>
  <pageSetup paperSize="9" scale="87" fitToHeight="0" orientation="landscape" r:id="rId1"/>
  <headerFooter>
    <oddHeader xml:space="preserve">&amp;L </oddHeader>
  </headerFooter>
  <rowBreaks count="6" manualBreakCount="6">
    <brk id="17" max="10" man="1"/>
    <brk id="45" max="10" man="1"/>
    <brk id="58" max="10" man="1"/>
    <brk id="78" max="10" man="1"/>
    <brk id="107" max="10" man="1"/>
    <brk id="120" max="10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133350</xdr:colOff>
                <xdr:row>1</xdr:row>
                <xdr:rowOff>57150</xdr:rowOff>
              </from>
              <to>
                <xdr:col>2</xdr:col>
                <xdr:colOff>361950</xdr:colOff>
                <xdr:row>2</xdr:row>
                <xdr:rowOff>723900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3"/>
  <sheetViews>
    <sheetView topLeftCell="A8" zoomScale="115" zoomScaleNormal="115" workbookViewId="0">
      <selection activeCell="F29" sqref="F29:H29"/>
    </sheetView>
  </sheetViews>
  <sheetFormatPr defaultColWidth="7" defaultRowHeight="14.25"/>
  <cols>
    <col min="1" max="2" width="7" style="88"/>
    <col min="3" max="3" width="13.375" style="88" customWidth="1"/>
    <col min="4" max="4" width="17.75" style="88" customWidth="1"/>
    <col min="5" max="5" width="16.75" style="88" customWidth="1"/>
    <col min="6" max="6" width="14" style="88" customWidth="1"/>
    <col min="7" max="7" width="11.125" style="88" customWidth="1"/>
    <col min="8" max="8" width="14.75" style="88" customWidth="1"/>
    <col min="9" max="9" width="8" style="88" bestFit="1" customWidth="1"/>
    <col min="10" max="10" width="14.875" style="88" customWidth="1"/>
    <col min="11" max="11" width="9.625" style="88" customWidth="1"/>
    <col min="12" max="12" width="14.625" style="88" customWidth="1"/>
    <col min="13" max="13" width="9.375" style="88" customWidth="1"/>
    <col min="14" max="14" width="14.625" style="88" customWidth="1"/>
    <col min="15" max="15" width="9.375" style="88" customWidth="1"/>
    <col min="16" max="16" width="15.375" style="88" customWidth="1"/>
    <col min="17" max="17" width="9" style="88" customWidth="1"/>
    <col min="18" max="16384" width="7" style="88"/>
  </cols>
  <sheetData>
    <row r="1" spans="1:21" customFormat="1" ht="57" customHeight="1">
      <c r="A1" s="121"/>
      <c r="B1" s="122"/>
      <c r="C1" s="132"/>
      <c r="D1" s="170" t="s">
        <v>4</v>
      </c>
      <c r="E1" s="170"/>
      <c r="F1" s="170"/>
      <c r="G1" s="170"/>
      <c r="H1" s="170"/>
      <c r="I1" s="170"/>
      <c r="J1" s="170"/>
      <c r="K1" s="166"/>
      <c r="L1" s="166"/>
      <c r="M1" s="166"/>
      <c r="N1" s="166"/>
      <c r="O1" s="166"/>
      <c r="P1" s="167"/>
      <c r="Q1" s="169" t="s">
        <v>7</v>
      </c>
      <c r="R1" s="169"/>
      <c r="T1" s="169"/>
      <c r="U1" s="169"/>
    </row>
    <row r="2" spans="1:21" customFormat="1" ht="15" hidden="1">
      <c r="A2" s="123"/>
      <c r="B2" s="82"/>
      <c r="C2" s="133"/>
      <c r="D2" s="82"/>
      <c r="E2" s="159"/>
      <c r="F2" s="159"/>
      <c r="G2" s="159"/>
      <c r="H2" s="159"/>
      <c r="I2" s="159"/>
      <c r="J2" s="159"/>
      <c r="K2" s="154"/>
      <c r="L2" s="154"/>
      <c r="M2" s="154"/>
      <c r="N2" s="154"/>
      <c r="O2" s="154"/>
      <c r="P2" s="168"/>
      <c r="Q2" s="55"/>
      <c r="R2" s="51"/>
      <c r="T2" s="55"/>
      <c r="U2" s="51"/>
    </row>
    <row r="3" spans="1:21" customFormat="1" ht="84.75" customHeight="1">
      <c r="A3" s="193"/>
      <c r="B3" s="194"/>
      <c r="C3" s="129"/>
      <c r="D3" s="163" t="s">
        <v>217</v>
      </c>
      <c r="E3" s="163"/>
      <c r="F3" s="163"/>
      <c r="G3" s="163"/>
      <c r="H3" s="164"/>
      <c r="L3" s="119"/>
      <c r="M3" s="120"/>
      <c r="P3" s="124"/>
      <c r="Q3" s="55" t="s">
        <v>8</v>
      </c>
      <c r="R3" s="53">
        <v>44694</v>
      </c>
      <c r="T3" s="55"/>
      <c r="U3" s="53"/>
    </row>
    <row r="4" spans="1:21" customFormat="1" ht="20.25">
      <c r="A4" s="130"/>
      <c r="B4" s="131"/>
      <c r="C4" s="131"/>
      <c r="D4" s="131"/>
      <c r="E4" s="171" t="s">
        <v>218</v>
      </c>
      <c r="F4" s="171"/>
      <c r="G4" s="172"/>
      <c r="H4" s="172"/>
      <c r="I4" s="173"/>
      <c r="J4" s="173"/>
      <c r="K4" s="173"/>
      <c r="L4" s="173"/>
      <c r="M4" s="173"/>
      <c r="N4" s="173"/>
      <c r="O4" s="173"/>
      <c r="P4" s="174"/>
      <c r="Q4" s="169"/>
      <c r="R4" s="169"/>
      <c r="T4" s="169"/>
      <c r="U4" s="169"/>
    </row>
    <row r="5" spans="1:21" customFormat="1" ht="15">
      <c r="A5" s="187"/>
      <c r="B5" s="188"/>
      <c r="C5" s="188"/>
      <c r="D5" s="188"/>
      <c r="E5" s="188"/>
      <c r="F5" s="188"/>
      <c r="G5" s="188"/>
      <c r="H5" s="188"/>
      <c r="I5" s="188"/>
      <c r="J5" s="188"/>
      <c r="K5" s="154"/>
      <c r="L5" s="154"/>
      <c r="M5" s="154"/>
      <c r="N5" s="154"/>
      <c r="O5" s="154"/>
      <c r="P5" s="168"/>
      <c r="Q5" s="55"/>
      <c r="R5" s="53"/>
      <c r="T5" s="55"/>
      <c r="U5" s="53"/>
    </row>
    <row r="6" spans="1:21" customFormat="1" ht="15" customHeight="1">
      <c r="A6" s="125"/>
      <c r="B6" s="126"/>
      <c r="C6" s="126"/>
      <c r="D6" s="127"/>
      <c r="E6" s="185"/>
      <c r="F6" s="185"/>
      <c r="G6" s="185"/>
      <c r="H6" s="185"/>
      <c r="I6" s="186"/>
      <c r="J6" s="186"/>
      <c r="K6" s="128"/>
      <c r="L6" s="128"/>
      <c r="M6" s="128"/>
      <c r="N6" s="128"/>
      <c r="O6" s="128"/>
      <c r="P6" s="129"/>
    </row>
    <row r="7" spans="1:21">
      <c r="A7" s="189" t="s">
        <v>200</v>
      </c>
      <c r="B7" s="190"/>
      <c r="C7" s="190"/>
      <c r="D7" s="191" t="str">
        <f>[1]ORÇAMENTO!A33</f>
        <v xml:space="preserve">TOTAL GERAL </v>
      </c>
      <c r="E7" s="192"/>
      <c r="F7" s="192"/>
      <c r="G7" s="192"/>
      <c r="H7" s="192"/>
      <c r="I7" s="192"/>
      <c r="J7" s="89"/>
      <c r="K7" s="184"/>
      <c r="L7" s="184"/>
      <c r="M7" s="184"/>
      <c r="N7" s="90"/>
      <c r="O7" s="90"/>
      <c r="P7" s="90"/>
      <c r="Q7" s="90"/>
    </row>
    <row r="8" spans="1:21">
      <c r="A8" s="195"/>
      <c r="B8" s="196" t="s">
        <v>201</v>
      </c>
      <c r="C8" s="196"/>
      <c r="D8" s="196"/>
      <c r="E8" s="196"/>
      <c r="F8" s="91" t="s">
        <v>202</v>
      </c>
      <c r="G8" s="92" t="s">
        <v>203</v>
      </c>
      <c r="H8" s="93" t="s">
        <v>204</v>
      </c>
      <c r="I8" s="94">
        <v>1</v>
      </c>
      <c r="J8" s="91" t="s">
        <v>204</v>
      </c>
      <c r="K8" s="94">
        <v>2</v>
      </c>
      <c r="L8" s="91" t="s">
        <v>204</v>
      </c>
      <c r="M8" s="94">
        <v>3</v>
      </c>
      <c r="N8" s="91" t="s">
        <v>204</v>
      </c>
      <c r="O8" s="94">
        <v>4</v>
      </c>
      <c r="P8" s="91"/>
      <c r="Q8" s="94"/>
    </row>
    <row r="9" spans="1:21">
      <c r="A9" s="195"/>
      <c r="B9" s="196" t="s">
        <v>205</v>
      </c>
      <c r="C9" s="196"/>
      <c r="D9" s="196"/>
      <c r="E9" s="196"/>
      <c r="F9" s="91" t="s">
        <v>206</v>
      </c>
      <c r="G9" s="91" t="s">
        <v>207</v>
      </c>
      <c r="H9" s="95" t="s">
        <v>208</v>
      </c>
      <c r="I9" s="96" t="s">
        <v>209</v>
      </c>
      <c r="J9" s="95" t="s">
        <v>208</v>
      </c>
      <c r="K9" s="96" t="s">
        <v>209</v>
      </c>
      <c r="L9" s="95" t="s">
        <v>208</v>
      </c>
      <c r="M9" s="96" t="s">
        <v>209</v>
      </c>
      <c r="N9" s="95" t="s">
        <v>208</v>
      </c>
      <c r="O9" s="96" t="s">
        <v>209</v>
      </c>
      <c r="P9" s="95"/>
      <c r="Q9" s="96"/>
    </row>
    <row r="10" spans="1:21">
      <c r="A10" s="97">
        <v>1</v>
      </c>
      <c r="B10" s="175" t="str">
        <f>'[2]PLANILIA ORÇAMENTÁRIA'!D5</f>
        <v>PERFURAÇÃO DE POÇO ARTESIANO</v>
      </c>
      <c r="C10" s="175"/>
      <c r="D10" s="175"/>
      <c r="E10" s="175"/>
      <c r="F10" s="98">
        <f>'PLANILIA ORÇAMENTÁRIA'!I5</f>
        <v>0</v>
      </c>
      <c r="G10" s="99" t="e">
        <f>F10/F$19</f>
        <v>#DIV/0!</v>
      </c>
      <c r="H10" s="100">
        <f>F10*I10</f>
        <v>0</v>
      </c>
      <c r="I10" s="101">
        <v>0.9</v>
      </c>
      <c r="J10" s="100">
        <f>F10*K10</f>
        <v>0</v>
      </c>
      <c r="K10" s="101">
        <v>0.1</v>
      </c>
      <c r="L10" s="103"/>
      <c r="M10" s="99"/>
      <c r="N10" s="103"/>
      <c r="O10" s="99"/>
      <c r="P10" s="102"/>
      <c r="Q10" s="99"/>
    </row>
    <row r="11" spans="1:21" ht="14.25" customHeight="1">
      <c r="A11" s="111" t="s">
        <v>20</v>
      </c>
      <c r="B11" s="197" t="str">
        <f>'[2]PLANILIA ORÇAMENTÁRIA'!D29</f>
        <v>SISTEMA DE PROTEÇÃO DO CONJUNTO MOTOBOMBA</v>
      </c>
      <c r="C11" s="198"/>
      <c r="D11" s="198"/>
      <c r="E11" s="199"/>
      <c r="F11" s="98">
        <f>'PLANILIA ORÇAMENTÁRIA'!I29</f>
        <v>0</v>
      </c>
      <c r="G11" s="99" t="e">
        <f t="shared" ref="G11" si="0">F11/F$19</f>
        <v>#DIV/0!</v>
      </c>
      <c r="H11" s="102">
        <f>F11*I11</f>
        <v>0</v>
      </c>
      <c r="I11" s="102"/>
      <c r="J11" s="100">
        <f>F11*K11</f>
        <v>0</v>
      </c>
      <c r="K11" s="101">
        <v>1</v>
      </c>
      <c r="L11" s="102"/>
      <c r="M11" s="99"/>
      <c r="N11" s="102"/>
      <c r="O11" s="99"/>
      <c r="P11" s="102"/>
      <c r="Q11" s="99"/>
    </row>
    <row r="12" spans="1:21" ht="21.75" customHeight="1">
      <c r="A12" s="97">
        <v>2</v>
      </c>
      <c r="B12" s="175" t="str">
        <f>'[2]PLANILIA ORÇAMENTÁRIA'!D32</f>
        <v>INSTALAÇÃO</v>
      </c>
      <c r="C12" s="175"/>
      <c r="D12" s="175"/>
      <c r="E12" s="175"/>
      <c r="F12" s="98">
        <f>'PLANILIA ORÇAMENTÁRIA'!I32</f>
        <v>0</v>
      </c>
      <c r="G12" s="99" t="e">
        <f t="shared" ref="G12:G19" si="1">F12/F$19</f>
        <v>#DIV/0!</v>
      </c>
      <c r="H12" s="102">
        <f>F12*I12</f>
        <v>0</v>
      </c>
      <c r="I12" s="102"/>
      <c r="J12" s="100">
        <f t="shared" ref="J12:J18" si="2">F12*K12</f>
        <v>0</v>
      </c>
      <c r="K12" s="101">
        <v>1</v>
      </c>
      <c r="L12" s="102">
        <f t="shared" ref="L12:L18" si="3">F12*M12</f>
        <v>0</v>
      </c>
      <c r="M12" s="104"/>
      <c r="N12" s="102">
        <f t="shared" ref="N12" si="4">H12*O12</f>
        <v>0</v>
      </c>
      <c r="O12" s="104"/>
      <c r="P12" s="102"/>
      <c r="Q12" s="99"/>
    </row>
    <row r="13" spans="1:21" ht="14.25" customHeight="1">
      <c r="A13" s="97">
        <v>3</v>
      </c>
      <c r="B13" s="175" t="str">
        <f>'[2]PLANILIA ORÇAMENTÁRIA'!D46</f>
        <v>CASA DE QUIMICA</v>
      </c>
      <c r="C13" s="175"/>
      <c r="D13" s="175"/>
      <c r="E13" s="175"/>
      <c r="F13" s="98">
        <f>'PLANILIA ORÇAMENTÁRIA'!I46</f>
        <v>0</v>
      </c>
      <c r="G13" s="99" t="e">
        <f t="shared" si="1"/>
        <v>#DIV/0!</v>
      </c>
      <c r="H13" s="102">
        <f t="shared" ref="H13:H15" si="5">F13*I13</f>
        <v>0</v>
      </c>
      <c r="I13" s="104"/>
      <c r="J13" s="100">
        <f t="shared" si="2"/>
        <v>0</v>
      </c>
      <c r="K13" s="101"/>
      <c r="L13" s="100">
        <f t="shared" si="3"/>
        <v>0</v>
      </c>
      <c r="M13" s="101">
        <v>0.5</v>
      </c>
      <c r="N13" s="100">
        <f t="shared" ref="N13:N18" si="6">F13*O13</f>
        <v>0</v>
      </c>
      <c r="O13" s="101">
        <v>0.5</v>
      </c>
      <c r="P13" s="102"/>
      <c r="Q13" s="99"/>
    </row>
    <row r="14" spans="1:21" ht="14.25" customHeight="1">
      <c r="A14" s="97">
        <v>4</v>
      </c>
      <c r="B14" s="175" t="str">
        <f>'[2]PLANILIA ORÇAMENTÁRIA'!D72</f>
        <v>RESERVATÓRIO APOIADO</v>
      </c>
      <c r="C14" s="175"/>
      <c r="D14" s="175"/>
      <c r="E14" s="175"/>
      <c r="F14" s="98">
        <f>'PLANILIA ORÇAMENTÁRIA'!I95</f>
        <v>0</v>
      </c>
      <c r="G14" s="99" t="e">
        <f t="shared" si="1"/>
        <v>#DIV/0!</v>
      </c>
      <c r="H14" s="102">
        <f t="shared" si="5"/>
        <v>0</v>
      </c>
      <c r="I14" s="104"/>
      <c r="J14" s="102">
        <f t="shared" si="2"/>
        <v>0</v>
      </c>
      <c r="K14" s="104"/>
      <c r="L14" s="100">
        <f t="shared" si="3"/>
        <v>0</v>
      </c>
      <c r="M14" s="101">
        <v>0.5</v>
      </c>
      <c r="N14" s="100">
        <f t="shared" si="6"/>
        <v>0</v>
      </c>
      <c r="O14" s="101">
        <v>0.5</v>
      </c>
      <c r="P14" s="102"/>
      <c r="Q14" s="99"/>
    </row>
    <row r="15" spans="1:21" ht="14.25" customHeight="1">
      <c r="A15" s="97">
        <v>5</v>
      </c>
      <c r="B15" s="175" t="str">
        <f>'[2]PLANILIA ORÇAMENTÁRIA'!D83</f>
        <v>REDE DE DISTRIBUIÇÃO</v>
      </c>
      <c r="C15" s="175"/>
      <c r="D15" s="175"/>
      <c r="E15" s="175"/>
      <c r="F15" s="98">
        <f>'PLANILIA ORÇAMENTÁRIA'!I108</f>
        <v>0</v>
      </c>
      <c r="G15" s="99" t="e">
        <f t="shared" si="1"/>
        <v>#DIV/0!</v>
      </c>
      <c r="H15" s="102">
        <f t="shared" si="5"/>
        <v>0</v>
      </c>
      <c r="I15" s="104"/>
      <c r="J15" s="102">
        <f t="shared" si="2"/>
        <v>0</v>
      </c>
      <c r="K15" s="104"/>
      <c r="L15" s="100">
        <f t="shared" si="3"/>
        <v>0</v>
      </c>
      <c r="M15" s="101">
        <v>0.4</v>
      </c>
      <c r="N15" s="100">
        <f t="shared" si="6"/>
        <v>0</v>
      </c>
      <c r="O15" s="101">
        <v>0.6</v>
      </c>
      <c r="P15" s="102"/>
      <c r="Q15" s="99"/>
    </row>
    <row r="16" spans="1:21" ht="14.25" customHeight="1">
      <c r="A16" s="97">
        <v>6</v>
      </c>
      <c r="B16" s="175" t="str">
        <f>'[2]PLANILIA ORÇAMENTÁRIA'!D88</f>
        <v>REGISTRO DE MANOBRA</v>
      </c>
      <c r="C16" s="175"/>
      <c r="D16" s="175"/>
      <c r="E16" s="175"/>
      <c r="F16" s="98">
        <f>'PLANILIA ORÇAMENTÁRIA'!I114</f>
        <v>0</v>
      </c>
      <c r="G16" s="99" t="e">
        <f t="shared" si="1"/>
        <v>#DIV/0!</v>
      </c>
      <c r="H16" s="102">
        <f>F16*I16</f>
        <v>0</v>
      </c>
      <c r="I16" s="104"/>
      <c r="J16" s="102">
        <f t="shared" si="2"/>
        <v>0</v>
      </c>
      <c r="K16" s="104"/>
      <c r="L16" s="100">
        <f t="shared" si="3"/>
        <v>0</v>
      </c>
      <c r="M16" s="101">
        <v>0.5</v>
      </c>
      <c r="N16" s="100">
        <f t="shared" si="6"/>
        <v>0</v>
      </c>
      <c r="O16" s="101">
        <v>0.5</v>
      </c>
      <c r="P16" s="102"/>
      <c r="Q16" s="99"/>
    </row>
    <row r="17" spans="1:17" ht="14.25" customHeight="1">
      <c r="A17" s="97">
        <v>7</v>
      </c>
      <c r="B17" s="175" t="str">
        <f>'[2]PLANILIA ORÇAMENTÁRIA'!D93</f>
        <v>REDE  DE RECALQUE</v>
      </c>
      <c r="C17" s="175"/>
      <c r="D17" s="175"/>
      <c r="E17" s="175"/>
      <c r="F17" s="98">
        <f>'PLANILIA ORÇAMENTÁRIA'!I119</f>
        <v>0</v>
      </c>
      <c r="G17" s="99" t="e">
        <f t="shared" si="1"/>
        <v>#DIV/0!</v>
      </c>
      <c r="H17" s="102">
        <f t="shared" ref="H17" si="7">F17*I17</f>
        <v>0</v>
      </c>
      <c r="I17" s="104"/>
      <c r="J17" s="102">
        <f t="shared" ref="J17" si="8">F17*K17</f>
        <v>0</v>
      </c>
      <c r="K17" s="104"/>
      <c r="L17" s="100">
        <f t="shared" ref="L17" si="9">F17*M17</f>
        <v>0</v>
      </c>
      <c r="M17" s="101">
        <v>0.5</v>
      </c>
      <c r="N17" s="100">
        <f t="shared" si="6"/>
        <v>0</v>
      </c>
      <c r="O17" s="104">
        <v>0.5</v>
      </c>
      <c r="P17" s="102"/>
      <c r="Q17" s="99"/>
    </row>
    <row r="18" spans="1:17" ht="14.25" customHeight="1">
      <c r="A18" s="97">
        <v>8</v>
      </c>
      <c r="B18" s="175" t="str">
        <f>'[2]PLANILIA ORÇAMENTÁRIA'!D99</f>
        <v>INSTALAÇÃO  ELÉTRICA</v>
      </c>
      <c r="C18" s="175"/>
      <c r="D18" s="175"/>
      <c r="E18" s="175"/>
      <c r="F18" s="98">
        <f>'PLANILIA ORÇAMENTÁRIA'!I125</f>
        <v>0</v>
      </c>
      <c r="G18" s="99" t="e">
        <f t="shared" si="1"/>
        <v>#DIV/0!</v>
      </c>
      <c r="H18" s="102">
        <f t="shared" ref="H18" si="10">F18*I18</f>
        <v>0</v>
      </c>
      <c r="I18" s="104"/>
      <c r="J18" s="102">
        <f t="shared" si="2"/>
        <v>0</v>
      </c>
      <c r="K18" s="104"/>
      <c r="L18" s="100">
        <f t="shared" si="3"/>
        <v>0</v>
      </c>
      <c r="M18" s="101">
        <v>0.4</v>
      </c>
      <c r="N18" s="100">
        <f t="shared" si="6"/>
        <v>0</v>
      </c>
      <c r="O18" s="101">
        <v>0.6</v>
      </c>
      <c r="P18" s="102"/>
      <c r="Q18" s="99"/>
    </row>
    <row r="19" spans="1:17">
      <c r="A19" s="97"/>
      <c r="B19" s="177" t="s">
        <v>210</v>
      </c>
      <c r="C19" s="178"/>
      <c r="D19" s="178"/>
      <c r="E19" s="179"/>
      <c r="F19" s="102">
        <f>SUM(F10:F18)</f>
        <v>0</v>
      </c>
      <c r="G19" s="99" t="e">
        <f t="shared" si="1"/>
        <v>#DIV/0!</v>
      </c>
      <c r="H19" s="102">
        <f>SUM(H10:H18)</f>
        <v>0</v>
      </c>
      <c r="I19" s="99"/>
      <c r="J19" s="102">
        <f>SUM(J10:J18)</f>
        <v>0</v>
      </c>
      <c r="K19" s="99"/>
      <c r="L19" s="102">
        <f>SUM(L11:L18)</f>
        <v>0</v>
      </c>
      <c r="M19" s="99"/>
      <c r="N19" s="102">
        <f>SUM(N11:N18)</f>
        <v>0</v>
      </c>
      <c r="O19" s="99"/>
      <c r="P19" s="102"/>
      <c r="Q19" s="104"/>
    </row>
    <row r="20" spans="1:17">
      <c r="A20" s="105"/>
    </row>
    <row r="24" spans="1:17" ht="15">
      <c r="A24" s="180" t="s">
        <v>285</v>
      </c>
      <c r="B24" s="180"/>
      <c r="C24" s="180"/>
      <c r="D24" s="180"/>
      <c r="E24" s="180"/>
      <c r="F24" s="180"/>
      <c r="G24" s="180"/>
      <c r="H24" s="180"/>
      <c r="I24" s="181"/>
      <c r="J24" s="181"/>
      <c r="K24" s="180"/>
      <c r="Q24" s="108"/>
    </row>
    <row r="25" spans="1:17" ht="15">
      <c r="A25" s="106"/>
      <c r="B25" s="106"/>
      <c r="C25" s="106"/>
      <c r="D25" s="106"/>
      <c r="E25" s="106"/>
      <c r="F25" s="106"/>
      <c r="G25" s="106"/>
      <c r="H25" s="106"/>
      <c r="I25" s="107"/>
      <c r="J25" s="107"/>
      <c r="K25" s="106"/>
    </row>
    <row r="26" spans="1:17" ht="15">
      <c r="A26" s="106"/>
      <c r="B26" s="106"/>
      <c r="C26" s="106"/>
      <c r="D26" s="106"/>
      <c r="E26" s="106"/>
      <c r="F26" s="106"/>
      <c r="G26" s="106"/>
      <c r="H26" s="106"/>
      <c r="I26" s="107"/>
      <c r="J26" s="107"/>
      <c r="K26" s="106"/>
    </row>
    <row r="27" spans="1:17" ht="15">
      <c r="A27" s="106"/>
      <c r="B27" s="106"/>
      <c r="C27" s="106"/>
      <c r="D27" s="106"/>
      <c r="E27" s="106"/>
      <c r="F27" s="106"/>
      <c r="G27" s="106"/>
      <c r="H27" s="106"/>
      <c r="I27" s="107"/>
      <c r="J27" s="107"/>
      <c r="K27" s="106"/>
      <c r="L27" s="108"/>
      <c r="N27" s="108"/>
    </row>
    <row r="28" spans="1:17" ht="15">
      <c r="A28" s="106"/>
      <c r="B28" s="106"/>
      <c r="C28" s="106"/>
      <c r="D28" s="106"/>
      <c r="E28" s="106"/>
      <c r="F28" s="106"/>
      <c r="G28" s="106"/>
      <c r="H28" s="106"/>
      <c r="I28" s="107"/>
      <c r="J28" s="107"/>
      <c r="K28" s="106"/>
    </row>
    <row r="29" spans="1:17" ht="15">
      <c r="A29" s="182" t="s">
        <v>211</v>
      </c>
      <c r="B29" s="183"/>
      <c r="C29" s="183"/>
      <c r="D29" s="183"/>
      <c r="F29" s="176" t="s">
        <v>212</v>
      </c>
      <c r="G29" s="176"/>
      <c r="H29" s="176"/>
      <c r="I29" s="109"/>
      <c r="J29" s="109"/>
    </row>
    <row r="30" spans="1:17" ht="15">
      <c r="A30" s="183"/>
      <c r="B30" s="183"/>
      <c r="C30" s="183"/>
      <c r="D30" s="183"/>
      <c r="F30" s="176" t="s">
        <v>213</v>
      </c>
      <c r="G30" s="176"/>
      <c r="H30" s="176"/>
      <c r="I30" s="109"/>
      <c r="J30" s="109"/>
    </row>
    <row r="31" spans="1:17">
      <c r="A31" s="183"/>
      <c r="B31" s="183"/>
      <c r="C31" s="183"/>
      <c r="D31" s="183"/>
      <c r="I31" s="109"/>
      <c r="J31" s="109"/>
    </row>
    <row r="32" spans="1:17" ht="15">
      <c r="A32" s="176"/>
      <c r="B32" s="176"/>
      <c r="C32" s="176"/>
      <c r="D32" s="110"/>
      <c r="I32" s="109"/>
      <c r="J32" s="109"/>
    </row>
    <row r="33" spans="1:4" ht="15">
      <c r="A33" s="176"/>
      <c r="B33" s="176"/>
      <c r="C33" s="176"/>
      <c r="D33" s="110"/>
    </row>
  </sheetData>
  <mergeCells count="51">
    <mergeCell ref="A3:B3"/>
    <mergeCell ref="B15:E15"/>
    <mergeCell ref="B16:E16"/>
    <mergeCell ref="A8:A9"/>
    <mergeCell ref="B8:E8"/>
    <mergeCell ref="B9:E9"/>
    <mergeCell ref="B10:E10"/>
    <mergeCell ref="B11:E11"/>
    <mergeCell ref="K7:M7"/>
    <mergeCell ref="E6:F6"/>
    <mergeCell ref="G6:H6"/>
    <mergeCell ref="I6:J6"/>
    <mergeCell ref="O5:P5"/>
    <mergeCell ref="A5:J5"/>
    <mergeCell ref="A7:C7"/>
    <mergeCell ref="D7:I7"/>
    <mergeCell ref="K5:L5"/>
    <mergeCell ref="M5:N5"/>
    <mergeCell ref="A33:C33"/>
    <mergeCell ref="B19:E19"/>
    <mergeCell ref="A24:K24"/>
    <mergeCell ref="A29:D31"/>
    <mergeCell ref="F29:H29"/>
    <mergeCell ref="F30:H30"/>
    <mergeCell ref="A32:C32"/>
    <mergeCell ref="B18:E18"/>
    <mergeCell ref="B12:E12"/>
    <mergeCell ref="B13:E13"/>
    <mergeCell ref="B14:E14"/>
    <mergeCell ref="B17:E17"/>
    <mergeCell ref="Q1:R1"/>
    <mergeCell ref="T1:U1"/>
    <mergeCell ref="D1:J1"/>
    <mergeCell ref="D3:H3"/>
    <mergeCell ref="Q4:R4"/>
    <mergeCell ref="T4:U4"/>
    <mergeCell ref="E2:F2"/>
    <mergeCell ref="G2:H2"/>
    <mergeCell ref="I2:J2"/>
    <mergeCell ref="E4:F4"/>
    <mergeCell ref="G4:H4"/>
    <mergeCell ref="I4:J4"/>
    <mergeCell ref="K4:L4"/>
    <mergeCell ref="M4:N4"/>
    <mergeCell ref="O4:P4"/>
    <mergeCell ref="K1:L1"/>
    <mergeCell ref="M1:N1"/>
    <mergeCell ref="O1:P1"/>
    <mergeCell ref="K2:L2"/>
    <mergeCell ref="M2:N2"/>
    <mergeCell ref="O2:P2"/>
  </mergeCells>
  <hyperlinks>
    <hyperlink ref="B10:E10" r:id="rId1" display="planilha orçamentária.xlsx" xr:uid="{00000000-0004-0000-0100-000000000000}"/>
  </hyperlinks>
  <pageMargins left="0.511811024" right="0.511811024" top="0.78740157499999996" bottom="0.78740157499999996" header="0.31496062000000002" footer="0.31496062000000002"/>
  <pageSetup paperSize="9" scale="53" orientation="landscape" r:id="rId2"/>
  <drawing r:id="rId3"/>
  <legacyDrawing r:id="rId4"/>
  <oleObjects>
    <mc:AlternateContent xmlns:mc="http://schemas.openxmlformats.org/markup-compatibility/2006">
      <mc:Choice Requires="x14">
        <oleObject progId="Word.Picture.8" shapeId="2051" r:id="rId5">
          <objectPr defaultSize="0" autoPict="0" r:id="rId6">
            <anchor moveWithCells="1" sizeWithCells="1">
              <from>
                <xdr:col>0</xdr:col>
                <xdr:colOff>266700</xdr:colOff>
                <xdr:row>0</xdr:row>
                <xdr:rowOff>304800</xdr:rowOff>
              </from>
              <to>
                <xdr:col>2</xdr:col>
                <xdr:colOff>495300</xdr:colOff>
                <xdr:row>2</xdr:row>
                <xdr:rowOff>771525</xdr:rowOff>
              </to>
            </anchor>
          </objectPr>
        </oleObject>
      </mc:Choice>
      <mc:Fallback>
        <oleObject progId="Word.Picture.8" shapeId="2051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PLANILIA ORÇAMENTÁRIA</vt:lpstr>
      <vt:lpstr>cronograma</vt:lpstr>
      <vt:lpstr>'PLANILIA ORÇAMENTÁRIA'!Area_de_impressao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LICITAÇÃO-001</cp:lastModifiedBy>
  <cp:revision>0</cp:revision>
  <cp:lastPrinted>2024-12-17T12:12:26Z</cp:lastPrinted>
  <dcterms:created xsi:type="dcterms:W3CDTF">2022-01-06T18:53:00Z</dcterms:created>
  <dcterms:modified xsi:type="dcterms:W3CDTF">2025-02-14T17:50:55Z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CA34EFE75E364325B462D0E2E608ACB4</vt:lpwstr>
  </property>
  <property fmtid="{D5CDD505-2E9C-101B-9397-08002B2CF9AE}" pid="3" name="KSOProductBuildVer">
    <vt:lpwstr>1033-11.2.0.11156</vt:lpwstr>
  </property>
</Properties>
</file>